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Transparenz-PfandBG\Meldungen\2018 12\"/>
    </mc:Choice>
  </mc:AlternateContent>
  <bookViews>
    <workbookView xWindow="0" yWindow="0" windowWidth="16380" windowHeight="8190" tabRatio="500"/>
  </bookViews>
  <sheets>
    <sheet name="erweitertes vdp-Template" sheetId="1" r:id="rId1"/>
    <sheet name="A. HTT General M" sheetId="3" r:id="rId2"/>
    <sheet name="A. HTT General P" sheetId="4" r:id="rId3"/>
    <sheet name="B1. HTT Mortgage Assets" sheetId="6" r:id="rId4"/>
    <sheet name="B2. HTT Public Sector Assets" sheetId="7" r:id="rId5"/>
    <sheet name="C. HTT Harmonised Glossary" sheetId="9" r:id="rId6"/>
    <sheet name="vdp-Glossar (D)" sheetId="11" r:id="rId7"/>
  </sheets>
  <definedNames>
    <definedName name="_FilterDatabase_0" localSheetId="6">'vdp-Glossar (D)'!$A$1:$E$1</definedName>
    <definedName name="_FilterDatabase_0_0" localSheetId="6">'vdp-Glossar (D)'!$A$1:$E$1</definedName>
    <definedName name="_FilterDatabase_0_0_0" localSheetId="6">'vdp-Glossar (D)'!$A$1:$E$1</definedName>
    <definedName name="_FilterDatabase_0_0_0_0" localSheetId="6">'vdp-Glossar (D)'!$A$1:$E$1</definedName>
    <definedName name="_FilterDatabase_0_0_0_0_0" localSheetId="6">'vdp-Glossar (D)'!$A$1:$E$1</definedName>
    <definedName name="_FilterDatabase_0_0_0_0_0_0" localSheetId="6">'vdp-Glossar (D)'!$A$1:$E$1</definedName>
    <definedName name="_FilterDatabase_0_0_0_0_0_0_0" localSheetId="6">'vdp-Glossar (D)'!$A$1:$E$1</definedName>
    <definedName name="_FilterDatabase_0_0_0_0_0_0_0_0" localSheetId="6">'vdp-Glossar (D)'!$A$1:$E$1</definedName>
    <definedName name="_FilterDatabase_0_0_0_0_0_0_0_0_0" localSheetId="6">'vdp-Glossar (D)'!$A$1:$E$1</definedName>
    <definedName name="_FilterDatabase_0_0_0_0_0_0_0_0_0_0" localSheetId="6">'vdp-Glossar (D)'!$A$1:$E$1</definedName>
    <definedName name="_FilterDatabase_0_0_0_0_0_0_0_0_0_0_0" localSheetId="6">'vdp-Glossar (D)'!$A$1:$E$1</definedName>
    <definedName name="_FilterDatabase_0_0_0_0_0_0_0_0_0_0_0_0" localSheetId="6">'vdp-Glossar (D)'!$A$1:$E$1</definedName>
    <definedName name="_FilterDatabase_0_0_0_0_0_0_0_0_0_0_0_0_0" localSheetId="6">'vdp-Glossar (D)'!$A$1:$E$1</definedName>
    <definedName name="_FilterDatabase_0_0_0_0_0_0_0_0_0_0_0_0_0_0" localSheetId="6">'vdp-Glossar (D)'!$A$1:$E$1</definedName>
    <definedName name="_FilterDatabase_0_0_0_0_0_0_0_0_0_0_0_0_0_0_0" localSheetId="6">'vdp-Glossar (D)'!$A$1:$E$1</definedName>
    <definedName name="_FilterDatabase_0_0_0_0_0_0_0_0_0_0_0_0_0_0_0_0" localSheetId="6">'vdp-Glossar (D)'!$A$1:$E$1</definedName>
    <definedName name="_FilterDatabase_0_0_0_0_0_0_0_0_0_0_0_0_0_0_0_0_0" localSheetId="6">'vdp-Glossar (D)'!$A$1:$E$1</definedName>
    <definedName name="_FilterDatabase_0_0_0_0_0_0_0_0_0_0_0_0_0_0_0_0_0_0" localSheetId="6">'vdp-Glossar (D)'!$A$1:$E$1</definedName>
    <definedName name="_FilterDatabase_0_0_0_0_0_0_0_0_0_0_0_0_0_0_0_0_0_0_0" localSheetId="6">'vdp-Glossar (D)'!$A$1:$E$1</definedName>
    <definedName name="_FilterDatabase_0_0_0_0_0_0_0_0_0_0_0_0_0_0_0_0_0_0_0_0" localSheetId="6">'vdp-Glossar (D)'!$A$1:$E$1</definedName>
    <definedName name="_FilterDatabase_0_0_0_0_0_0_0_0_0_0_0_0_0_0_0_0_0_0_0_0_0" localSheetId="6">'vdp-Glossar (D)'!$A$1:$E$1</definedName>
    <definedName name="_FilterDatabase_0_0_0_0_0_0_0_0_0_0_0_0_0_0_0_0_0_0_0_0_0_0" localSheetId="6">'vdp-Glossar (D)'!$A$1:$E$1</definedName>
    <definedName name="_FilterDatabase_0_0_0_0_0_0_0_0_0_0_0_0_0_0_0_0_0_0_0_0_0_0_0" localSheetId="6">'vdp-Glossar (D)'!$A$1:$E$1</definedName>
    <definedName name="_FilterDatabase_0_0_0_0_0_0_0_0_0_0_0_0_0_0_0_0_0_0_0_0_0_0_0_0" localSheetId="6">'vdp-Glossar (D)'!$A$1:$E$1</definedName>
    <definedName name="_FilterDatabase_0_0_0_0_0_0_0_0_0_0_0_0_0_0_0_0_0_0_0_0_0_0_0_0_0" localSheetId="6">'vdp-Glossar (D)'!$A$1:$E$1</definedName>
    <definedName name="_FilterDatabase_0_0_0_0_0_0_0_0_0_0_0_0_0_0_0_0_0_0_0_0_0_0_0_0_0_0" localSheetId="6">'vdp-Glossar (D)'!$A$1:$E$1</definedName>
    <definedName name="_FilterDatabase_0_0_0_0_0_0_0_0_0_0_0_0_0_0_0_0_0_0_0_0_0_0_0_0_0_0_0" localSheetId="6">'vdp-Glossar (D)'!$A$1:$E$1</definedName>
    <definedName name="_FilterDatabase_0_0_0_0_0_0_0_0_0_0_0_0_0_0_0_0_0_0_0_0_0_0_0_0_0_0_0_0" localSheetId="6">'vdp-Glossar (D)'!$A$1:$E$1</definedName>
    <definedName name="_FilterDatabase_0_0_0_0_0_0_0_0_0_0_0_0_0_0_0_0_0_0_0_0_0_0_0_0_0_0_0_0_0" localSheetId="6">'vdp-Glossar (D)'!$A$1:$E$1</definedName>
    <definedName name="_FilterDatabase_0_0_0_0_0_0_0_0_0_0_0_0_0_0_0_0_0_0_0_0_0_0_0_0_0_0_0_0_0_0" localSheetId="6">'vdp-Glossar (D)'!$A$1:$E$1</definedName>
    <definedName name="_FilterDatabase_0_0_0_0_0_0_0_0_0_0_0_0_0_0_0_0_0_0_0_0_0_0_0_0_0_0_0_0_0_0_0" localSheetId="6">'vdp-Glossar (D)'!$A$1:$E$1</definedName>
    <definedName name="_FilterDatabase_0_0_0_0_0_0_0_0_0_0_0_0_0_0_0_0_0_0_0_0_0_0_0_0_0_0_0_0_0_0_0_0" localSheetId="6">'vdp-Glossar (D)'!$A$1:$E$1</definedName>
    <definedName name="_FilterDatabase_0_0_0_0_0_0_0_0_0_0_0_0_0_0_0_0_0_0_0_0_0_0_0_0_0_0_0_0_0_0_0_0_0" localSheetId="6">'vdp-Glossar (D)'!$A$1:$E$1</definedName>
    <definedName name="_FilterDatabase_0_0_0_0_0_0_0_0_0_0_0_0_0_0_0_0_0_0_0_0_0_0_0_0_0_0_0_0_0_0_0_0_0_0" localSheetId="6">'vdp-Glossar (D)'!$A$1:$E$1</definedName>
    <definedName name="_FilterDatabase_0_0_0_0_0_0_0_0_0_0_0_0_0_0_0_0_0_0_0_0_0_0_0_0_0_0_0_0_0_0_0_0_0_0_0" localSheetId="6">'vdp-Glossar (D)'!$A$1:$E$1</definedName>
    <definedName name="_FilterDatabase_0_0_0_0_0_0_0_0_0_0_0_0_0_0_0_0_0_0_0_0_0_0_0_0_0_0_0_0_0_0_0_0_0_0_0_0" localSheetId="6">'vdp-Glossar (D)'!$A$1:$E$1</definedName>
    <definedName name="_FilterDatabase_0_0_0_0_0_0_0_0_0_0_0_0_0_0_0_0_0_0_0_0_0_0_0_0_0_0_0_0_0_0_0_0_0_0_0_0_0" localSheetId="6">'vdp-Glossar (D)'!$A$1:$E$1</definedName>
    <definedName name="_FilterDatabase_0_0_0_0_0_0_0_0_0_0_0_0_0_0_0_0_0_0_0_0_0_0_0_0_0_0_0_0_0_0_0_0_0_0_0_0_0_0" localSheetId="6">'vdp-Glossar (D)'!$A$1:$E$1</definedName>
    <definedName name="_FilterDatabase_0_0_0_0_0_0_0_0_0_0_0_0_0_0_0_0_0_0_0_0_0_0_0_0_0_0_0_0_0_0_0_0_0_0_0_0_0_0_0" localSheetId="6">'vdp-Glossar (D)'!$A$1:$E$1</definedName>
    <definedName name="_FilterDatabase_0_0_0_0_0_0_0_0_0_0_0_0_0_0_0_0_0_0_0_0_0_0_0_0_0_0_0_0_0_0_0_0_0_0_0_0_0_0_0_0" localSheetId="6">'vdp-Glossar (D)'!$A$1:$E$1</definedName>
    <definedName name="_FilterDatabase_0_0_0_0_0_0_0_0_0_0_0_0_0_0_0_0_0_0_0_0_0_0_0_0_0_0_0_0_0_0_0_0_0_0_0_0_0_0_0_0_0" localSheetId="6">'vdp-Glossar (D)'!$A$1:$E$1</definedName>
    <definedName name="_FilterDatabase_0_0_0_0_0_0_0_0_0_0_0_0_0_0_0_0_0_0_0_0_0_0_0_0_0_0_0_0_0_0_0_0_0_0_0_0_0_0_0_0_0_0" localSheetId="6">'vdp-Glossar (D)'!$A$1:$E$1</definedName>
    <definedName name="_FilterDatabase_0_0_0_0_0_0_0_0_0_0_0_0_0_0_0_0_0_0_0_0_0_0_0_0_0_0_0_0_0_0_0_0_0_0_0_0_0_0_0_0_0_0_0" localSheetId="6">'vdp-Glossar (D)'!$A$1:$E$1</definedName>
    <definedName name="_FilterDatabase_0_0_0_0_0_0_0_0_0_0_0_0_0_0_0_0_0_0_0_0_0_0_0_0_0_0_0_0_0_0_0_0_0_0_0_0_0_0_0_0_0_0_0_0" localSheetId="6">'vdp-Glossar (D)'!$A$1:$E$1</definedName>
    <definedName name="_FilterDatabase_0_0_0_0_0_0_0_0_0_0_0_0_0_0_0_0_0_0_0_0_0_0_0_0_0_0_0_0_0_0_0_0_0_0_0_0_0_0_0_0_0_0_0_0_0" localSheetId="6">'vdp-Glossar (D)'!$A$1:$E$1</definedName>
    <definedName name="_FilterDatabase_0_0_0_0_0_0_0_0_0_0_0_0_0_0_0_0_0_0_0_0_0_0_0_0_0_0_0_0_0_0_0_0_0_0_0_0_0_0_0_0_0_0_0_0_0_0" localSheetId="6">'vdp-Glossar (D)'!$A$1:$E$1</definedName>
    <definedName name="_FilterDatabase_0_0_0_0_0_0_0_0_0_0_0_0_0_0_0_0_0_0_0_0_0_0_0_0_0_0_0_0_0_0_0_0_0_0_0_0_0_0_0_0_0_0_0_0_0_0_0" localSheetId="6">'vdp-Glossar (D)'!$A$1:$E$1</definedName>
    <definedName name="_FilterDatabase_0_0_0_0_0_0_0_0_0_0_0_0_0_0_0_0_0_0_0_0_0_0_0_0_0_0_0_0_0_0_0_0_0_0_0_0_0_0_0_0_0_0_0_0_0_0_0_0" localSheetId="6">'vdp-Glossar (D)'!$A$1:$E$1</definedName>
    <definedName name="_FilterDatabase_0_0_0_0_0_0_0_0_0_0_0_0_0_0_0_0_0_0_0_0_0_0_0_0_0_0_0_0_0_0_0_0_0_0_0_0_0_0_0_0_0_0_0_0_0_0_0_0_0" localSheetId="6">'vdp-Glossar (D)'!$A$1:$E$1</definedName>
    <definedName name="_FilterDatabase_0_0_0_0_0_0_0_0_0_0_0_0_0_0_0_0_0_0_0_0_0_0_0_0_0_0_0_0_0_0_0_0_0_0_0_0_0_0_0_0_0_0_0_0_0_0_0_0_0_0" localSheetId="6">'vdp-Glossar (D)'!$A$1:$E$1</definedName>
    <definedName name="_FilterDatabase_0_0_0_0_0_0_0_0_0_0_0_0_0_0_0_0_0_0_0_0_0_0_0_0_0_0_0_0_0_0_0_0_0_0_0_0_0_0_0_0_0_0_0_0_0_0_0_0_0_0_0" localSheetId="6">'vdp-Glossar (D)'!$A$1:$E$1</definedName>
    <definedName name="_FilterDatabase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_0_0_0_0_0_0_0_0_0_0_0_0_0_0_0_0_0" localSheetId="6">'vdp-Glossar (D)'!$A$1:$E$1</definedName>
    <definedName name="_xlnm._FilterDatabase" localSheetId="6" hidden="1">'vdp-Glossar (D)'!$A$1:$E$1</definedName>
    <definedName name="_xlnm.Print_Area" localSheetId="1">'A. HTT General M'!$A$1:$Z$65000</definedName>
    <definedName name="_xlnm.Print_Area" localSheetId="2">'A. HTT General P'!$A$1:$Z$65000</definedName>
    <definedName name="_xlnm.Print_Area" localSheetId="3">'B1. HTT Mortgage Assets'!$A$1:$Z$65000</definedName>
    <definedName name="_xlnm.Print_Area" localSheetId="4">'B2. HTT Public Sector Assets'!$A$1:$Z$65000</definedName>
    <definedName name="_xlnm.Print_Area" localSheetId="5">'C. HTT Harmonised Glossary'!$A$1:$C$37</definedName>
    <definedName name="_xlnm.Print_Area" localSheetId="0">'erweitertes vdp-Template'!$A$1:$H$71</definedName>
    <definedName name="_xlnm.Print_Titles" localSheetId="6">'vdp-Glossar (D)'!$1:$1</definedName>
  </definedNames>
  <calcPr calcId="152511"/>
</workbook>
</file>

<file path=xl/calcChain.xml><?xml version="1.0" encoding="utf-8"?>
<calcChain xmlns="http://schemas.openxmlformats.org/spreadsheetml/2006/main">
  <c r="F152" i="7" l="1"/>
  <c r="C152" i="7"/>
  <c r="F148" i="7" s="1"/>
  <c r="F150" i="7"/>
  <c r="F149" i="7"/>
  <c r="C131" i="7"/>
  <c r="C82" i="7"/>
  <c r="C78" i="7"/>
  <c r="C49" i="7"/>
  <c r="C42" i="7"/>
  <c r="F41" i="7" s="1"/>
  <c r="C37" i="7"/>
  <c r="F22" i="7" s="1"/>
  <c r="D19" i="7"/>
  <c r="G328" i="6"/>
  <c r="F328" i="6"/>
  <c r="D328" i="6"/>
  <c r="C328" i="6"/>
  <c r="F317" i="6"/>
  <c r="G315" i="6"/>
  <c r="F315" i="6"/>
  <c r="C315" i="6"/>
  <c r="D288" i="6"/>
  <c r="C288" i="6" s="1"/>
  <c r="C264" i="6"/>
  <c r="C227" i="6"/>
  <c r="F221" i="6" s="1"/>
  <c r="C214" i="6"/>
  <c r="F208" i="6" s="1"/>
  <c r="F213" i="6"/>
  <c r="F211" i="6"/>
  <c r="F210" i="6"/>
  <c r="F209" i="6"/>
  <c r="F207" i="6"/>
  <c r="F206" i="6"/>
  <c r="F205" i="6"/>
  <c r="F204" i="6"/>
  <c r="F203" i="6"/>
  <c r="F202" i="6"/>
  <c r="F201" i="6"/>
  <c r="F199" i="6"/>
  <c r="F198" i="6"/>
  <c r="F197" i="6"/>
  <c r="F196" i="6"/>
  <c r="F195" i="6"/>
  <c r="F194" i="6"/>
  <c r="F193" i="6"/>
  <c r="F191" i="6"/>
  <c r="F190" i="6"/>
  <c r="D187" i="6"/>
  <c r="C187" i="6" s="1"/>
  <c r="F161" i="6"/>
  <c r="F151" i="6"/>
  <c r="F77" i="6"/>
  <c r="D77" i="6"/>
  <c r="C77" i="6"/>
  <c r="D73" i="6"/>
  <c r="C73" i="6"/>
  <c r="F44" i="6"/>
  <c r="D44" i="6"/>
  <c r="C44" i="6"/>
  <c r="F28" i="6"/>
  <c r="F26" i="6"/>
  <c r="F25" i="6"/>
  <c r="F24" i="6"/>
  <c r="F23" i="6"/>
  <c r="F22" i="6"/>
  <c r="F21" i="6"/>
  <c r="F20" i="6"/>
  <c r="F19" i="6"/>
  <c r="F18" i="6"/>
  <c r="F17" i="6"/>
  <c r="F16" i="6"/>
  <c r="F15" i="6"/>
  <c r="C15" i="6"/>
  <c r="F14" i="6"/>
  <c r="F13" i="6"/>
  <c r="F12" i="6"/>
  <c r="C220" i="4"/>
  <c r="G218" i="4" s="1"/>
  <c r="G220" i="4" s="1"/>
  <c r="F218" i="4"/>
  <c r="F220" i="4" s="1"/>
  <c r="F214" i="4"/>
  <c r="F213" i="4"/>
  <c r="F212" i="4"/>
  <c r="F211" i="4"/>
  <c r="F210" i="4"/>
  <c r="C208" i="4"/>
  <c r="F209" i="4" s="1"/>
  <c r="C207" i="4"/>
  <c r="F206" i="4"/>
  <c r="F205" i="4"/>
  <c r="F204" i="4"/>
  <c r="F203" i="4"/>
  <c r="F201" i="4"/>
  <c r="F200" i="4"/>
  <c r="F199" i="4"/>
  <c r="F198" i="4"/>
  <c r="F197" i="4"/>
  <c r="F196" i="4"/>
  <c r="F195" i="4"/>
  <c r="F193" i="4"/>
  <c r="F187" i="4"/>
  <c r="C179" i="4"/>
  <c r="F184" i="4" s="1"/>
  <c r="D165" i="4"/>
  <c r="D167" i="4" s="1"/>
  <c r="G164" i="4" s="1"/>
  <c r="F162" i="4"/>
  <c r="F161" i="4"/>
  <c r="F160" i="4"/>
  <c r="F159" i="4"/>
  <c r="F158" i="4"/>
  <c r="F157" i="4"/>
  <c r="F156" i="4"/>
  <c r="F155" i="4"/>
  <c r="F154" i="4"/>
  <c r="D153" i="4"/>
  <c r="G152" i="4" s="1"/>
  <c r="C153" i="4"/>
  <c r="F153" i="4" s="1"/>
  <c r="F152" i="4"/>
  <c r="F151" i="4"/>
  <c r="G150" i="4"/>
  <c r="F150" i="4"/>
  <c r="F149" i="4"/>
  <c r="G148" i="4"/>
  <c r="F148" i="4"/>
  <c r="F147" i="4"/>
  <c r="F146" i="4"/>
  <c r="F145" i="4"/>
  <c r="G144" i="4"/>
  <c r="F144" i="4"/>
  <c r="G143" i="4"/>
  <c r="F143" i="4"/>
  <c r="G142" i="4"/>
  <c r="F142" i="4"/>
  <c r="G141" i="4"/>
  <c r="F141" i="4"/>
  <c r="G140" i="4"/>
  <c r="F140" i="4"/>
  <c r="G139" i="4"/>
  <c r="F139" i="4"/>
  <c r="G138" i="4"/>
  <c r="F138" i="4"/>
  <c r="F136" i="4"/>
  <c r="F135" i="4"/>
  <c r="F134" i="4"/>
  <c r="F133" i="4"/>
  <c r="F132" i="4"/>
  <c r="F131" i="4"/>
  <c r="F130" i="4"/>
  <c r="F129" i="4"/>
  <c r="F128" i="4"/>
  <c r="D127" i="4"/>
  <c r="G126" i="4" s="1"/>
  <c r="C127" i="4"/>
  <c r="F127" i="4" s="1"/>
  <c r="F126" i="4"/>
  <c r="F125" i="4"/>
  <c r="G124" i="4"/>
  <c r="F124" i="4"/>
  <c r="F123" i="4"/>
  <c r="G122" i="4"/>
  <c r="F122" i="4"/>
  <c r="F121" i="4"/>
  <c r="F120" i="4"/>
  <c r="F119" i="4"/>
  <c r="G118" i="4"/>
  <c r="F118" i="4"/>
  <c r="G117" i="4"/>
  <c r="F117" i="4"/>
  <c r="G116" i="4"/>
  <c r="F116" i="4"/>
  <c r="G115" i="4"/>
  <c r="F115" i="4"/>
  <c r="G114" i="4"/>
  <c r="F114" i="4"/>
  <c r="G113" i="4"/>
  <c r="F113" i="4"/>
  <c r="G112" i="4"/>
  <c r="F112" i="4"/>
  <c r="G110" i="4"/>
  <c r="G108" i="4"/>
  <c r="G105" i="4"/>
  <c r="G104" i="4"/>
  <c r="G102" i="4"/>
  <c r="G101" i="4"/>
  <c r="D100" i="4"/>
  <c r="G109" i="4" s="1"/>
  <c r="G99" i="4"/>
  <c r="G98" i="4"/>
  <c r="G97" i="4"/>
  <c r="G100" i="4" s="1"/>
  <c r="G96" i="4"/>
  <c r="G95" i="4"/>
  <c r="G94" i="4"/>
  <c r="C94" i="4"/>
  <c r="G93" i="4"/>
  <c r="C93" i="4"/>
  <c r="C100" i="4" s="1"/>
  <c r="G87" i="4"/>
  <c r="G86" i="4"/>
  <c r="G82" i="4"/>
  <c r="G81" i="4"/>
  <c r="G80" i="4"/>
  <c r="G79" i="4"/>
  <c r="G78" i="4"/>
  <c r="G76" i="4"/>
  <c r="G75" i="4"/>
  <c r="G74" i="4"/>
  <c r="G73" i="4"/>
  <c r="G72" i="4"/>
  <c r="G71" i="4"/>
  <c r="C71" i="4"/>
  <c r="G70" i="4"/>
  <c r="G77" i="4" s="1"/>
  <c r="C70" i="4"/>
  <c r="C77" i="4" s="1"/>
  <c r="C58" i="4"/>
  <c r="F53" i="4" s="1"/>
  <c r="F56" i="4"/>
  <c r="G225" i="3"/>
  <c r="G221" i="3"/>
  <c r="C220" i="3"/>
  <c r="F224" i="3" s="1"/>
  <c r="F214" i="3"/>
  <c r="F213" i="3"/>
  <c r="F212" i="3"/>
  <c r="F211" i="3"/>
  <c r="F210" i="3"/>
  <c r="C208" i="3"/>
  <c r="F209" i="3" s="1"/>
  <c r="C207" i="3"/>
  <c r="F206" i="3"/>
  <c r="F205" i="3"/>
  <c r="F204" i="3"/>
  <c r="F203" i="3"/>
  <c r="F201" i="3"/>
  <c r="F200" i="3"/>
  <c r="F199" i="3"/>
  <c r="F198" i="3"/>
  <c r="F197" i="3"/>
  <c r="F196" i="3"/>
  <c r="F195" i="3"/>
  <c r="F193" i="3"/>
  <c r="F187" i="3"/>
  <c r="F184" i="3"/>
  <c r="F183" i="3"/>
  <c r="F181" i="3"/>
  <c r="C179" i="3"/>
  <c r="F182" i="3" s="1"/>
  <c r="F175" i="3"/>
  <c r="D165" i="3"/>
  <c r="D167" i="3" s="1"/>
  <c r="F162" i="3"/>
  <c r="F161" i="3"/>
  <c r="F160" i="3"/>
  <c r="F159" i="3"/>
  <c r="F158" i="3"/>
  <c r="F157" i="3"/>
  <c r="F156" i="3"/>
  <c r="F155" i="3"/>
  <c r="F154" i="3"/>
  <c r="F153" i="3"/>
  <c r="D153" i="3"/>
  <c r="G143" i="3" s="1"/>
  <c r="C153" i="3"/>
  <c r="F152" i="3"/>
  <c r="F151" i="3"/>
  <c r="F150" i="3"/>
  <c r="F149" i="3"/>
  <c r="G148" i="3"/>
  <c r="F148" i="3"/>
  <c r="F147" i="3"/>
  <c r="G146" i="3"/>
  <c r="F146" i="3"/>
  <c r="F145" i="3"/>
  <c r="G144" i="3"/>
  <c r="F144" i="3"/>
  <c r="F143" i="3"/>
  <c r="F142" i="3"/>
  <c r="F141" i="3"/>
  <c r="G140" i="3"/>
  <c r="F140" i="3"/>
  <c r="F139" i="3"/>
  <c r="F138" i="3"/>
  <c r="F136" i="3"/>
  <c r="F135" i="3"/>
  <c r="F134" i="3"/>
  <c r="F133" i="3"/>
  <c r="F132" i="3"/>
  <c r="F131" i="3"/>
  <c r="F130" i="3"/>
  <c r="F129" i="3"/>
  <c r="F128" i="3"/>
  <c r="F127" i="3"/>
  <c r="D127" i="3"/>
  <c r="G118" i="3" s="1"/>
  <c r="C127" i="3"/>
  <c r="F126" i="3"/>
  <c r="F125" i="3"/>
  <c r="F124" i="3"/>
  <c r="F123" i="3"/>
  <c r="G122" i="3"/>
  <c r="F122" i="3"/>
  <c r="F121" i="3"/>
  <c r="G120" i="3"/>
  <c r="F120" i="3"/>
  <c r="F119" i="3"/>
  <c r="F118" i="3"/>
  <c r="F117" i="3"/>
  <c r="F116" i="3"/>
  <c r="F115" i="3"/>
  <c r="G114" i="3"/>
  <c r="F114" i="3"/>
  <c r="F113" i="3"/>
  <c r="F112" i="3"/>
  <c r="G110" i="3"/>
  <c r="G109" i="3"/>
  <c r="G108" i="3"/>
  <c r="G105" i="3"/>
  <c r="G104" i="3"/>
  <c r="G103" i="3"/>
  <c r="G102" i="3"/>
  <c r="G101" i="3"/>
  <c r="G99" i="3"/>
  <c r="G98" i="3"/>
  <c r="G97" i="3"/>
  <c r="G96" i="3"/>
  <c r="G95" i="3"/>
  <c r="G94" i="3"/>
  <c r="C94" i="3"/>
  <c r="G93" i="3"/>
  <c r="G100" i="3" s="1"/>
  <c r="C93" i="3"/>
  <c r="C100" i="3" s="1"/>
  <c r="G87" i="3"/>
  <c r="G86" i="3"/>
  <c r="G82" i="3"/>
  <c r="G81" i="3"/>
  <c r="G80" i="3"/>
  <c r="G79" i="3"/>
  <c r="G78" i="3"/>
  <c r="G76" i="3"/>
  <c r="G75" i="3"/>
  <c r="G74" i="3"/>
  <c r="G73" i="3"/>
  <c r="G72" i="3"/>
  <c r="G71" i="3"/>
  <c r="C71" i="3"/>
  <c r="G70" i="3"/>
  <c r="G77" i="3" s="1"/>
  <c r="C70" i="3"/>
  <c r="C77" i="3" s="1"/>
  <c r="F61" i="3"/>
  <c r="C58" i="3"/>
  <c r="F64" i="3" s="1"/>
  <c r="F54" i="3"/>
  <c r="C53" i="1"/>
  <c r="B40" i="1"/>
  <c r="C18" i="1"/>
  <c r="F58" i="4" l="1"/>
  <c r="F81" i="4"/>
  <c r="F70" i="4"/>
  <c r="F71" i="4"/>
  <c r="F73" i="4"/>
  <c r="F87" i="4"/>
  <c r="F80" i="4"/>
  <c r="F75" i="4"/>
  <c r="F76" i="4"/>
  <c r="F72" i="4"/>
  <c r="F86" i="4"/>
  <c r="F79" i="4"/>
  <c r="F82" i="4"/>
  <c r="F78" i="4"/>
  <c r="F74" i="4"/>
  <c r="G164" i="3"/>
  <c r="G167" i="3" s="1"/>
  <c r="G165" i="3"/>
  <c r="F208" i="3"/>
  <c r="F109" i="4"/>
  <c r="F103" i="4"/>
  <c r="F96" i="4"/>
  <c r="F108" i="4"/>
  <c r="F102" i="4"/>
  <c r="F99" i="4"/>
  <c r="F95" i="4"/>
  <c r="F105" i="4"/>
  <c r="F101" i="4"/>
  <c r="F98" i="4"/>
  <c r="F94" i="4"/>
  <c r="F110" i="4"/>
  <c r="F104" i="4"/>
  <c r="F97" i="4"/>
  <c r="F93" i="4"/>
  <c r="F100" i="4" s="1"/>
  <c r="F96" i="3"/>
  <c r="F109" i="3"/>
  <c r="F103" i="3"/>
  <c r="F99" i="3"/>
  <c r="F95" i="3"/>
  <c r="F108" i="3"/>
  <c r="F102" i="3"/>
  <c r="F105" i="3"/>
  <c r="F98" i="3"/>
  <c r="F94" i="3"/>
  <c r="F97" i="3"/>
  <c r="F110" i="3"/>
  <c r="F104" i="3"/>
  <c r="F93" i="3"/>
  <c r="F101" i="3"/>
  <c r="F81" i="3"/>
  <c r="F70" i="3"/>
  <c r="F71" i="3"/>
  <c r="F87" i="3"/>
  <c r="F80" i="3"/>
  <c r="F72" i="3"/>
  <c r="F76" i="3"/>
  <c r="F86" i="3"/>
  <c r="F79" i="3"/>
  <c r="F82" i="3"/>
  <c r="F78" i="3"/>
  <c r="F74" i="3"/>
  <c r="F73" i="3"/>
  <c r="F75" i="3"/>
  <c r="F177" i="3"/>
  <c r="F179" i="3" s="1"/>
  <c r="F185" i="3"/>
  <c r="G224" i="3"/>
  <c r="F54" i="4"/>
  <c r="G103" i="4"/>
  <c r="F177" i="4"/>
  <c r="F179" i="4" s="1"/>
  <c r="F185" i="4"/>
  <c r="F23" i="7"/>
  <c r="F42" i="7"/>
  <c r="F151" i="7"/>
  <c r="F59" i="3"/>
  <c r="F53" i="3"/>
  <c r="F60" i="3"/>
  <c r="G115" i="3"/>
  <c r="G124" i="3"/>
  <c r="G141" i="3"/>
  <c r="G150" i="3"/>
  <c r="F186" i="3"/>
  <c r="F221" i="3"/>
  <c r="F225" i="3"/>
  <c r="F55" i="4"/>
  <c r="F186" i="4"/>
  <c r="F212" i="6"/>
  <c r="F227" i="6"/>
  <c r="F24" i="7"/>
  <c r="F55" i="3"/>
  <c r="F62" i="3"/>
  <c r="G112" i="3"/>
  <c r="G116" i="3"/>
  <c r="G138" i="3"/>
  <c r="G142" i="3"/>
  <c r="F180" i="3"/>
  <c r="F191" i="3"/>
  <c r="F215" i="3"/>
  <c r="F222" i="3"/>
  <c r="F226" i="3"/>
  <c r="F57" i="4"/>
  <c r="G120" i="4"/>
  <c r="G127" i="4" s="1"/>
  <c r="G146" i="4"/>
  <c r="G153" i="4" s="1"/>
  <c r="F180" i="4"/>
  <c r="F191" i="4"/>
  <c r="F215" i="4"/>
  <c r="F37" i="7"/>
  <c r="F56" i="3"/>
  <c r="F63" i="3"/>
  <c r="G121" i="3"/>
  <c r="G126" i="3"/>
  <c r="G147" i="3"/>
  <c r="G152" i="3"/>
  <c r="F218" i="3"/>
  <c r="F220" i="3" s="1"/>
  <c r="G222" i="3"/>
  <c r="G226" i="3"/>
  <c r="F181" i="4"/>
  <c r="F39" i="7"/>
  <c r="F57" i="3"/>
  <c r="G113" i="3"/>
  <c r="G117" i="3"/>
  <c r="G139" i="3"/>
  <c r="F194" i="3"/>
  <c r="F202" i="3"/>
  <c r="G218" i="3"/>
  <c r="G220" i="3" s="1"/>
  <c r="F223" i="3"/>
  <c r="F227" i="3"/>
  <c r="G121" i="4"/>
  <c r="G147" i="4"/>
  <c r="G165" i="4"/>
  <c r="G167" i="4" s="1"/>
  <c r="F182" i="4"/>
  <c r="F194" i="4"/>
  <c r="F208" i="4" s="1"/>
  <c r="F202" i="4"/>
  <c r="F192" i="6"/>
  <c r="F200" i="6"/>
  <c r="F214" i="6" s="1"/>
  <c r="F219" i="6"/>
  <c r="C19" i="7"/>
  <c r="F40" i="7"/>
  <c r="G223" i="3"/>
  <c r="G227" i="3"/>
  <c r="F183" i="4"/>
  <c r="F220" i="6"/>
  <c r="F100" i="3" l="1"/>
  <c r="G153" i="3"/>
  <c r="F58" i="3"/>
  <c r="F77" i="3"/>
  <c r="F77" i="4"/>
  <c r="G127" i="3"/>
</calcChain>
</file>

<file path=xl/comments1.xml><?xml version="1.0" encoding="utf-8"?>
<comments xmlns="http://schemas.openxmlformats.org/spreadsheetml/2006/main">
  <authors>
    <author>None</author>
  </authors>
  <commentList>
    <comment ref="F180" authorId="0" shapeId="0">
      <text>
        <r>
          <rPr>
            <sz val="11"/>
            <color rgb="FF000000"/>
            <rFont val="Calibri"/>
            <family val="2"/>
            <charset val="1"/>
          </rPr>
          <t>Total amount of these 
claims inasmuch as 
the respective amount 
in arrears is at least 
5 percent of the claim</t>
        </r>
      </text>
    </comment>
  </commentList>
</comments>
</file>

<file path=xl/comments2.xml><?xml version="1.0" encoding="utf-8"?>
<comments xmlns="http://schemas.openxmlformats.org/spreadsheetml/2006/main">
  <authors>
    <author>None</author>
  </authors>
  <commentList>
    <comment ref="E8" authorId="0" shapeId="0">
      <text>
        <r>
          <rPr>
            <sz val="11"/>
            <color rgb="FF000000"/>
            <rFont val="Calibri"/>
            <family val="2"/>
            <charset val="1"/>
          </rPr>
          <t>vdp:
konkrete Erwähnng des Waivers der Bafin</t>
        </r>
      </text>
    </comment>
  </commentList>
</comments>
</file>

<file path=xl/sharedStrings.xml><?xml version="1.0" encoding="utf-8"?>
<sst xmlns="http://schemas.openxmlformats.org/spreadsheetml/2006/main" count="3575" uniqueCount="1700">
  <si>
    <t>Hypothekenpfandbriefe</t>
  </si>
  <si>
    <t>Q 4 2018</t>
  </si>
  <si>
    <t>Deckungsmasse (nom.)</t>
  </si>
  <si>
    <t>(Mio. €)</t>
  </si>
  <si>
    <t>Umlaufende Pfandbriefe (nom).</t>
  </si>
  <si>
    <t>WAL der Deckungsmasse (Total)</t>
  </si>
  <si>
    <t>Jahre</t>
  </si>
  <si>
    <t>WAL der ausstehenden Pfandbriefe (Total)</t>
  </si>
  <si>
    <t>Anteil von "insured mortgages"</t>
  </si>
  <si>
    <t>%</t>
  </si>
  <si>
    <t>Sind Soft Bullet Strukturen enthalten?</t>
  </si>
  <si>
    <t>Ja/Nein</t>
  </si>
  <si>
    <t>Nein</t>
  </si>
  <si>
    <t>Sind Versicherungen Bestandteil der Deckungsmasse?</t>
  </si>
  <si>
    <t>Ja</t>
  </si>
  <si>
    <t>Wenn ja: Ausmass der Fälligkeitsverschiebung?</t>
  </si>
  <si>
    <t>Monate</t>
  </si>
  <si>
    <t>-</t>
  </si>
  <si>
    <t>Sind garantierte Kredite in Deckungsmasse enthalten?</t>
  </si>
  <si>
    <t>Nicht anwendbar*</t>
  </si>
  <si>
    <t>Ist Fälligkeitsverschiebung gesetzlich geregelt?</t>
  </si>
  <si>
    <t xml:space="preserve">Anteil garantierter Kredite </t>
  </si>
  <si>
    <t>Sind Pass through Strukturen enthalten?</t>
  </si>
  <si>
    <t>Gesetzliche Überdeckung (barwertig nach Stressszenarien)</t>
  </si>
  <si>
    <t>Sind "self certified loans" Bestandteil der Deckungsmasse?</t>
  </si>
  <si>
    <t>Gesamtkreditbetrag der 10 größten Kreditnehmer</t>
  </si>
  <si>
    <t>Sind "limited certified loans" Bestandteil der Deckungsmasse?</t>
  </si>
  <si>
    <t xml:space="preserve">Anteil von "non first lien mortgages" </t>
  </si>
  <si>
    <t xml:space="preserve">% </t>
  </si>
  <si>
    <t xml:space="preserve"> </t>
  </si>
  <si>
    <t>Residential</t>
  </si>
  <si>
    <t>Commercial</t>
  </si>
  <si>
    <t>Sind ABS Bestandteil der Deckungsmasse?</t>
  </si>
  <si>
    <t>Anzahl der Kreditnehmer</t>
  </si>
  <si>
    <t>"interest only loans"</t>
  </si>
  <si>
    <t xml:space="preserve">Anzahl der Kredite </t>
  </si>
  <si>
    <t>Notenbankfähige Wertpapiere</t>
  </si>
  <si>
    <t xml:space="preserve">(Mio. €) </t>
  </si>
  <si>
    <t>Anzahl der Objekte</t>
  </si>
  <si>
    <t>Aufteilung der Forderungen gegenüber Zentralbanken und Kreditinstituten i.S. d. § 28 Abs. 1 Nr. 5 nach Bonitätsstufe</t>
  </si>
  <si>
    <t>Selbstgenutzte Wohnungen in der Deckungsmasse (Mio. €)</t>
  </si>
  <si>
    <t>Bonitätsstufe 1</t>
  </si>
  <si>
    <t>Mehrfamilienhäuser in der Deckungsmasse (Mio. €)</t>
  </si>
  <si>
    <t>Bonitätsstufe 2</t>
  </si>
  <si>
    <t>Sind Derivate in Deckung?</t>
  </si>
  <si>
    <t>Y/N</t>
  </si>
  <si>
    <t>Typ der Swap-Kontrahenten? (Intern, Extern, Beide, None)</t>
  </si>
  <si>
    <t>I/E/B/N</t>
  </si>
  <si>
    <t>N</t>
  </si>
  <si>
    <t>Nettobarwert der Derivate in Deckung</t>
  </si>
  <si>
    <t>Währungspositionen (nominal)</t>
  </si>
  <si>
    <t>Pfandbriefe</t>
  </si>
  <si>
    <t>Deckungsmasse</t>
  </si>
  <si>
    <t>EUR</t>
  </si>
  <si>
    <t>AUD</t>
  </si>
  <si>
    <t>CAD</t>
  </si>
  <si>
    <t>CHF</t>
  </si>
  <si>
    <t>CZK</t>
  </si>
  <si>
    <t>DKK</t>
  </si>
  <si>
    <t>GBP</t>
  </si>
  <si>
    <t>HKD</t>
  </si>
  <si>
    <t>JPY</t>
  </si>
  <si>
    <t>NOK</t>
  </si>
  <si>
    <t>SEK</t>
  </si>
  <si>
    <t>USD</t>
  </si>
  <si>
    <t>Ratingagentur</t>
  </si>
  <si>
    <t>Fitch</t>
  </si>
  <si>
    <t>Moody´s</t>
  </si>
  <si>
    <t>S&amp;P</t>
  </si>
  <si>
    <t>DBRS</t>
  </si>
  <si>
    <t>Scope</t>
  </si>
  <si>
    <t xml:space="preserve">Aktuelles Pfandbriefrating  </t>
  </si>
  <si>
    <t>Aaa</t>
  </si>
  <si>
    <t xml:space="preserve">Deckungsmasse nach Beleihungsauslauf in Bandbreiten </t>
  </si>
  <si>
    <t>0- ≤20</t>
  </si>
  <si>
    <t xml:space="preserve"> &gt;20- ≤30</t>
  </si>
  <si>
    <t>&gt;30- ≤40</t>
  </si>
  <si>
    <t>&gt;40- ≤50</t>
  </si>
  <si>
    <t>&gt;50- ≤60</t>
  </si>
  <si>
    <t>Deckungsmasse nach Alter
der Kredite in Bandbreiten -seasoning- residential+commercial</t>
  </si>
  <si>
    <t xml:space="preserve"> ≤12 Monate</t>
  </si>
  <si>
    <t>&gt;12 - ≤24 Monate</t>
  </si>
  <si>
    <t>&gt;24 - ≤36 Monate</t>
  </si>
  <si>
    <t xml:space="preserve"> &gt;36 - ≤60 Monate</t>
  </si>
  <si>
    <t>&gt;60 - ≤120 Monate</t>
  </si>
  <si>
    <t>&gt; 120 Monate</t>
  </si>
  <si>
    <t>Öffentliche Pfandbriefe</t>
  </si>
  <si>
    <t>Umlaufende Pfandbriefe</t>
  </si>
  <si>
    <t>WAL der Deckungsmasse</t>
  </si>
  <si>
    <t>WAL der ausstehenden Pfandbriefe</t>
  </si>
  <si>
    <t>Y/N/Not allowed</t>
  </si>
  <si>
    <t>Anzahl der Kredite</t>
  </si>
  <si>
    <t>Anzahl</t>
  </si>
  <si>
    <t xml:space="preserve">Y/N </t>
  </si>
  <si>
    <t>Ordentliche Deckung in Anleihen (Inhaber-und Namenspapiere)</t>
  </si>
  <si>
    <t>Ordentliche Deckung in Krediten (inkl. SSD)</t>
  </si>
  <si>
    <t>E</t>
  </si>
  <si>
    <t>nicht anwendbar*= Für deutsche Pfandbriefe nicht anwendbar bzw. nicht im Pfandbriefgesetz vorgesehen</t>
  </si>
  <si>
    <t>Number of borrowers</t>
  </si>
  <si>
    <t>Number of loans</t>
  </si>
  <si>
    <t>A. Harmonised Transparency Template - General Information Mortgage Pool</t>
  </si>
  <si>
    <t>Reporting in Domestic Currency</t>
  </si>
  <si>
    <t>EURO</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</si>
  <si>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</si>
  <si>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</si>
  <si>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</si>
  <si>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</si>
  <si>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</si>
  <si>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</si>
  <si>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</si>
  <si>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</si>
  <si>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</si>
  <si>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</si>
  <si>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</si>
  <si>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Germany</t>
  </si>
  <si>
    <t>G.1.1.2</t>
  </si>
  <si>
    <t>Issuer Name</t>
  </si>
  <si>
    <t>Münchener Hypothekenbank eG</t>
  </si>
  <si>
    <t>G.1.1.3</t>
  </si>
  <si>
    <t>Link to Issuer's Website</t>
  </si>
  <si>
    <t>www.muenchenerhyp.de</t>
  </si>
  <si>
    <t>G.1.1.4</t>
  </si>
  <si>
    <t>Cut-off date</t>
  </si>
  <si>
    <t>12/31/2018</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</si>
  <si>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</si>
  <si>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</si>
  <si>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</si>
  <si>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</si>
  <si>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</si>
  <si>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</si>
  <si>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</si>
  <si>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</si>
  <si>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</si>
  <si>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</si>
  <si>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</si>
  <si>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</si>
  <si>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</si>
  <si>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</si>
  <si>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</si>
  <si>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</si>
  <si>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</si>
  <si>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</si>
  <si>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</si>
  <si>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</si>
  <si>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</si>
  <si>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</si>
  <si>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</si>
  <si>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</si>
  <si>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</si>
  <si>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</si>
  <si>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</si>
  <si>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</si>
  <si>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</si>
  <si>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</si>
  <si>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</si>
  <si>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</si>
  <si>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</si>
  <si>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</si>
  <si>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</si>
  <si>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</si>
  <si>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</si>
  <si>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</si>
  <si>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</si>
  <si>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</si>
  <si>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</si>
  <si>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</si>
  <si>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</si>
  <si>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ND1</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</si>
  <si>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</si>
  <si>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</si>
  <si>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</si>
  <si>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</si>
  <si>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</si>
  <si>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</si>
  <si>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</si>
  <si>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</si>
  <si>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</si>
  <si>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</si>
  <si>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</si>
  <si>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</si>
  <si>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</si>
  <si>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</si>
  <si>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</si>
  <si>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</si>
  <si>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</si>
  <si>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</si>
  <si>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</si>
  <si>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 (Derivates)</t>
  </si>
  <si>
    <t>G.3.3.6</t>
  </si>
  <si>
    <t>Total</t>
  </si>
  <si>
    <t>OG.3.3.1</t>
  </si>
  <si>
    <t>o/w [If relevant, please specify]</t>
  </si>
  <si>
    <t>OG.3.3.2</t>
  </si>
  <si>
    <t>OG.3.3.3</t>
  </si>
  <si>
    <t>OG.3.3.4</t>
  </si>
  <si>
    <t>OG.3.3.5</t>
  </si>
  <si>
    <t>OG.3.3.6</t>
  </si>
  <si>
    <t>4. Cover Pool Amortisation Profile</t>
  </si>
  <si>
    <t>Contractual (mn)</t>
  </si>
  <si>
    <t>Expected (mn)</t>
  </si>
  <si>
    <t>% Total Contractual</t>
  </si>
  <si>
    <t>% Total Expected</t>
  </si>
  <si>
    <t>G.3.4.1</t>
  </si>
  <si>
    <t>Weighted Average life (in years)</t>
  </si>
  <si>
    <t>G.3.4.2</t>
  </si>
  <si>
    <t>Residual Life (mn)</t>
  </si>
  <si>
    <t>By buckets:</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</si>
  <si>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</si>
  <si>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</si>
  <si>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</si>
  <si>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</si>
  <si>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</si>
  <si>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</si>
  <si>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</si>
  <si>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</si>
  <si>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</si>
  <si>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</si>
  <si>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</si>
  <si>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</si>
  <si>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</si>
  <si>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</si>
  <si>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</si>
  <si>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</si>
  <si>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</si>
  <si>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</si>
  <si>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</si>
  <si>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</si>
  <si>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</si>
  <si>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</si>
  <si>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</si>
  <si>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</si>
  <si>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</si>
  <si>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</si>
  <si>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</si>
  <si>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</si>
  <si>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</si>
  <si>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</si>
  <si>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</si>
  <si>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</si>
  <si>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Maturity (mn)</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</si>
  <si>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</si>
  <si>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</si>
  <si>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</si>
  <si>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</si>
  <si>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</si>
  <si>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</si>
  <si>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</si>
  <si>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</si>
  <si>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</si>
  <si>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</si>
  <si>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</si>
  <si>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</si>
  <si>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</si>
  <si>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</si>
  <si>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</si>
  <si>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</si>
  <si>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</si>
  <si>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</si>
  <si>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</si>
  <si>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</si>
  <si>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</si>
  <si>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</si>
  <si>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</si>
  <si>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</si>
  <si>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ND3</t>
  </si>
  <si>
    <t>G.3.6.2</t>
  </si>
  <si>
    <t xml:space="preserve"> USD</t>
  </si>
  <si>
    <t>G.3.6.3</t>
  </si>
  <si>
    <t xml:space="preserve"> GBP</t>
  </si>
  <si>
    <t>G.3.6.4</t>
  </si>
  <si>
    <t xml:space="preserve"> JPY</t>
  </si>
  <si>
    <t>G.3.6.5</t>
  </si>
  <si>
    <t xml:space="preserve"> CHF</t>
  </si>
  <si>
    <t>G.3.6.6</t>
  </si>
  <si>
    <t xml:space="preserve"> AUD</t>
  </si>
  <si>
    <t>G.3.6.7</t>
  </si>
  <si>
    <t xml:space="preserve"> CAD</t>
  </si>
  <si>
    <t>G.3.6.8</t>
  </si>
  <si>
    <t>BRL</t>
  </si>
  <si>
    <t>G.3.6.9</t>
  </si>
  <si>
    <t>G.3.6.10</t>
  </si>
  <si>
    <t>G.3.6.11</t>
  </si>
  <si>
    <t>G.3.6.12</t>
  </si>
  <si>
    <t>KRW</t>
  </si>
  <si>
    <t>G.3.6.13</t>
  </si>
  <si>
    <t>G.3.6.14</t>
  </si>
  <si>
    <t>SGD</t>
  </si>
  <si>
    <t>G.3.6.15</t>
  </si>
  <si>
    <t>Other (NOK)</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</si>
  <si>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</si>
  <si>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</si>
  <si>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</si>
  <si>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</si>
  <si>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</si>
  <si>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</si>
  <si>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</si>
  <si>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</si>
  <si>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</si>
  <si>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</si>
  <si>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</si>
  <si>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</si>
  <si>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</si>
  <si>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</si>
  <si>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</si>
  <si>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</si>
  <si>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</si>
  <si>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</si>
  <si>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</si>
  <si>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</si>
  <si>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</si>
  <si>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</si>
  <si>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</si>
  <si>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</si>
  <si>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</si>
  <si>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</si>
  <si>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</si>
  <si>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</si>
  <si>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</si>
  <si>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</si>
  <si>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</si>
  <si>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</si>
  <si>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</si>
  <si>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</si>
  <si>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</si>
  <si>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</si>
  <si>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</si>
  <si>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</si>
  <si>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</si>
  <si>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</si>
  <si>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</si>
  <si>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</si>
  <si>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Other</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</si>
  <si>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</si>
  <si>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</si>
  <si>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</si>
  <si>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</si>
  <si>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</si>
  <si>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</si>
  <si>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</si>
  <si>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</si>
  <si>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</si>
  <si>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</si>
  <si>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</si>
  <si>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</si>
  <si>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</si>
  <si>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</si>
  <si>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</si>
  <si>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 (inkl Central Banks)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</si>
  <si>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</si>
  <si>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</si>
  <si>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</si>
  <si>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</si>
  <si>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</si>
  <si>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</si>
  <si>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</si>
  <si>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</si>
  <si>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</si>
  <si>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</si>
  <si>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</si>
  <si>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</si>
  <si>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</si>
  <si>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</si>
  <si>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</si>
  <si>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</si>
  <si>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</si>
  <si>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</si>
  <si>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</si>
  <si>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</si>
  <si>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</si>
  <si>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</si>
  <si>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</si>
  <si>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</si>
  <si>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</si>
  <si>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</si>
  <si>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</si>
  <si>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</si>
  <si>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</si>
  <si>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</si>
  <si>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</si>
  <si>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</si>
  <si>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</si>
  <si>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</si>
  <si>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</si>
  <si>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</si>
  <si>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</si>
  <si>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</si>
  <si>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</si>
  <si>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</si>
  <si>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</si>
  <si>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</si>
  <si>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</si>
  <si>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</si>
  <si>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</si>
  <si>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</si>
  <si>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</si>
  <si>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</si>
  <si>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</si>
  <si>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</si>
  <si>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</si>
  <si>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</si>
  <si>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</si>
  <si>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</si>
  <si>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</si>
  <si>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</si>
  <si>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</si>
  <si>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</si>
  <si>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</si>
  <si>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</si>
  <si>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</si>
  <si>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</si>
  <si>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</si>
  <si>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</si>
  <si>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</si>
  <si>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 (only bonds)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</si>
  <si>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</si>
  <si>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</si>
  <si>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</si>
  <si>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</si>
  <si>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</si>
  <si>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</si>
  <si>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</si>
  <si>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</si>
  <si>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</si>
  <si>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</si>
  <si>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</si>
  <si>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</si>
  <si>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</si>
  <si>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</si>
  <si>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</si>
  <si>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</si>
  <si>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</si>
  <si>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</si>
  <si>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</si>
  <si>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</si>
  <si>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</si>
  <si>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</si>
  <si>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</si>
  <si>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</si>
  <si>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</si>
  <si>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</si>
  <si>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Type of swap conterparty (intra-group, external or both)</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</si>
  <si>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</si>
  <si>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</si>
  <si>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</si>
  <si>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</si>
  <si>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</si>
  <si>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</si>
  <si>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</si>
  <si>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</si>
  <si>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</si>
  <si>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</si>
  <si>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</si>
  <si>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</si>
  <si>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</si>
  <si>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</si>
  <si>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</si>
  <si>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</si>
  <si>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</si>
  <si>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</si>
  <si>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</si>
  <si>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</si>
  <si>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</si>
  <si>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</si>
  <si>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</si>
  <si>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</si>
  <si>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</si>
  <si>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</si>
  <si>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</si>
  <si>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</si>
  <si>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</si>
  <si>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</si>
  <si>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</si>
  <si>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</si>
  <si>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</si>
  <si>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</si>
  <si>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</si>
  <si>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</si>
  <si>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</si>
  <si>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</si>
  <si>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</si>
  <si>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</si>
  <si>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</si>
  <si>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</si>
  <si>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</si>
  <si>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</si>
  <si>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</si>
  <si>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</si>
  <si>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</si>
  <si>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</si>
  <si>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</si>
  <si>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</si>
  <si>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</si>
  <si>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</si>
  <si>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</si>
  <si>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</si>
  <si>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</si>
  <si>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</si>
  <si>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</si>
  <si>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</si>
  <si>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48 for Public Sector Assets</t>
  </si>
  <si>
    <t>G.4.1.4</t>
  </si>
  <si>
    <t>(ii)        Type of cover assets:</t>
  </si>
  <si>
    <t>G.4.1.5</t>
  </si>
  <si>
    <t xml:space="preserve">(ii)        Loan size: </t>
  </si>
  <si>
    <t>167 for Residential Mortgage Assets</t>
  </si>
  <si>
    <t>268 for Commercial Mortgage Assets</t>
  </si>
  <si>
    <t>18 for Public Sector Assets</t>
  </si>
  <si>
    <t>G.4.1.6</t>
  </si>
  <si>
    <t xml:space="preserve">            (ii)        Interest rate risk - cover pool:</t>
  </si>
  <si>
    <t>130 for Mortgage Assets</t>
  </si>
  <si>
    <t>129 for Public Sector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</si>
  <si>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</si>
  <si>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</si>
  <si>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</si>
  <si>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</si>
  <si>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</si>
  <si>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</si>
  <si>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</si>
  <si>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</si>
  <si>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</si>
  <si>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</si>
  <si>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</si>
  <si>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</si>
  <si>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</si>
  <si>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</si>
  <si>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</si>
  <si>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160 for Mortgage Assets</t>
  </si>
  <si>
    <t>166 for Public Sector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</si>
  <si>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</si>
  <si>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</si>
  <si>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</si>
  <si>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</si>
  <si>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</si>
  <si>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</si>
  <si>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</si>
  <si>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</si>
  <si>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</si>
  <si>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</si>
  <si>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</si>
  <si>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</si>
  <si>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</si>
  <si>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</si>
  <si>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</si>
  <si>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</si>
  <si>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</si>
  <si>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</si>
  <si>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</si>
  <si>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</si>
  <si>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</si>
  <si>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</si>
  <si>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</si>
  <si>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</si>
  <si>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</si>
  <si>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</si>
  <si>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</si>
  <si>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</si>
  <si>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</si>
  <si>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</si>
  <si>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</si>
  <si>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</si>
  <si>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</si>
  <si>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</si>
  <si>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</si>
  <si>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</si>
  <si>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</si>
  <si>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</si>
  <si>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</si>
  <si>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</si>
  <si>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</si>
  <si>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</si>
  <si>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</si>
  <si>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</si>
  <si>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</si>
  <si>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</si>
  <si>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</si>
  <si>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</si>
  <si>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</si>
  <si>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</si>
  <si>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</si>
  <si>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</si>
  <si>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</si>
  <si>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</si>
  <si>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</si>
  <si>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</si>
  <si>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</si>
  <si>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</si>
  <si>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</si>
  <si>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</si>
  <si>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</si>
  <si>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</si>
  <si>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</si>
  <si>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</si>
  <si>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</si>
  <si>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</si>
  <si>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</si>
  <si>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</si>
  <si>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</si>
  <si>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</si>
  <si>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</si>
  <si>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</si>
  <si>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</si>
  <si>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</si>
  <si>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A. Harmonised Transparency Template - General Information Public Pool</t>
  </si>
  <si>
    <t>Initial Maturity (mn)</t>
  </si>
  <si>
    <t>Extended Maturity (mn)</t>
  </si>
  <si>
    <t>% Total Initial Maturity</t>
  </si>
  <si>
    <t>% Total Extended Maturity</t>
  </si>
  <si>
    <t>B1. Harmonised Transparency Template - Mortgage Assets</t>
  </si>
  <si>
    <t>CONTENT OF TAB B1</t>
  </si>
  <si>
    <t>7. Mortgage Assets</t>
  </si>
  <si>
    <t>7.A Residential Cover Pool</t>
  </si>
  <si>
    <t>7.B Commercial Cover Pool</t>
  </si>
  <si>
    <t>1. Property Type Information</t>
  </si>
  <si>
    <t>% Total Mortgages</t>
  </si>
  <si>
    <t>M.7.1.1</t>
  </si>
  <si>
    <t>M.7.1.2</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</si>
  <si>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</si>
  <si>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</si>
  <si>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</si>
  <si>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</si>
  <si>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</si>
  <si>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</si>
  <si>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</si>
  <si>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</si>
  <si>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</si>
  <si>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</si>
  <si>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</si>
  <si>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</si>
  <si>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</si>
  <si>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</si>
  <si>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</si>
  <si>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</si>
  <si>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</si>
  <si>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</si>
  <si>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</si>
  <si>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</si>
  <si>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</si>
  <si>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</si>
  <si>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</si>
  <si>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</si>
  <si>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</si>
  <si>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</si>
  <si>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</si>
  <si>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</si>
  <si>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</si>
  <si>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</si>
  <si>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</si>
  <si>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</si>
  <si>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</si>
  <si>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</si>
  <si>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</si>
  <si>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</si>
  <si>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</si>
  <si>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</si>
  <si>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</si>
  <si>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</si>
  <si>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</si>
  <si>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</si>
  <si>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</si>
  <si>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</si>
  <si>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</si>
  <si>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</si>
  <si>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 (inkl. EU-Institutionen)</t>
  </si>
  <si>
    <t>M.7.4.4</t>
  </si>
  <si>
    <t>Bulgaria</t>
  </si>
  <si>
    <t>M.7.4.5</t>
  </si>
  <si>
    <t>Croatia * (row 87)</t>
  </si>
  <si>
    <t>ND2</t>
  </si>
  <si>
    <t>M.7.4.6</t>
  </si>
  <si>
    <t>Cyprus</t>
  </si>
  <si>
    <t>M.7.4.7</t>
  </si>
  <si>
    <t>Czech Republic</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</si>
  <si>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</si>
  <si>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</si>
  <si>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</si>
  <si>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</si>
  <si>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</si>
  <si>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</si>
  <si>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</si>
  <si>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</si>
  <si>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</si>
  <si>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</si>
  <si>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</si>
  <si>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</si>
  <si>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</si>
  <si>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</si>
  <si>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</si>
  <si>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</si>
  <si>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</si>
  <si>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</si>
  <si>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</si>
  <si>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</si>
  <si>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</si>
  <si>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</si>
  <si>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</si>
  <si>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</si>
  <si>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</si>
  <si>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</si>
  <si>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</si>
  <si>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</si>
  <si>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</si>
  <si>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</si>
  <si>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</si>
  <si>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</si>
  <si>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</si>
  <si>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</si>
  <si>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</si>
  <si>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</si>
  <si>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</si>
  <si>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</si>
  <si>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</si>
  <si>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</si>
  <si>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</si>
  <si>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</si>
  <si>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</si>
  <si>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</si>
  <si>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</si>
  <si>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</si>
  <si>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</si>
  <si>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</si>
  <si>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</si>
  <si>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</si>
  <si>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</si>
  <si>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</si>
  <si>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</si>
  <si>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Australia * (row 87)</t>
  </si>
  <si>
    <t>M.7.4.37</t>
  </si>
  <si>
    <t>M.7.4.38</t>
  </si>
  <si>
    <t>M.7.4.39</t>
  </si>
  <si>
    <t>M.7.4.40</t>
  </si>
  <si>
    <t>M.7.4.41</t>
  </si>
  <si>
    <t>New Zealand *(row 87)</t>
  </si>
  <si>
    <t>M.7.4.42</t>
  </si>
  <si>
    <t>Singapore *(row 87)</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</si>
  <si>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</si>
  <si>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</si>
  <si>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</si>
  <si>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</si>
  <si>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</si>
  <si>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</si>
  <si>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</si>
  <si>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</si>
  <si>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</si>
  <si>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</si>
  <si>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</si>
  <si>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</si>
  <si>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</si>
  <si>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</si>
  <si>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</si>
  <si>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</si>
  <si>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</si>
  <si>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</si>
  <si>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</si>
  <si>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</si>
  <si>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</si>
  <si>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</si>
  <si>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</si>
  <si>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</si>
  <si>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</si>
  <si>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</si>
  <si>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</si>
  <si>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</si>
  <si>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</si>
  <si>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</si>
  <si>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</si>
  <si>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</si>
  <si>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</si>
  <si>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</si>
  <si>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</si>
  <si>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</si>
  <si>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</si>
  <si>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</si>
  <si>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</si>
  <si>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</si>
  <si>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</si>
  <si>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</si>
  <si>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</si>
  <si>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</si>
  <si>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</si>
  <si>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</si>
  <si>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</si>
  <si>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</si>
  <si>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</si>
  <si>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</si>
  <si>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</si>
  <si>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</si>
  <si>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</si>
  <si>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</si>
  <si>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</si>
  <si>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</si>
  <si>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</si>
  <si>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</si>
  <si>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</si>
  <si>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</si>
  <si>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</si>
  <si>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</si>
  <si>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</si>
  <si>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</si>
  <si>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</si>
  <si>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</si>
  <si>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</si>
  <si>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</si>
  <si>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</si>
  <si>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</si>
  <si>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</si>
  <si>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</si>
  <si>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</si>
  <si>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</si>
  <si>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</si>
  <si>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</si>
  <si>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</si>
  <si>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</si>
  <si>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</si>
  <si>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</si>
  <si>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</si>
  <si>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</si>
  <si>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</si>
  <si>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[For completion]</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</si>
  <si>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</si>
  <si>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</si>
  <si>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</si>
  <si>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</si>
  <si>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</si>
  <si>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</si>
  <si>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</si>
  <si>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</si>
  <si>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</si>
  <si>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</si>
  <si>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</si>
  <si>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</si>
  <si>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</si>
  <si>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</si>
  <si>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</si>
  <si>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</si>
  <si>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</si>
  <si>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</si>
  <si>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</si>
  <si>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</si>
  <si>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</si>
  <si>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</si>
  <si>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</si>
  <si>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</si>
  <si>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</si>
  <si>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</si>
  <si>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</si>
  <si>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</si>
  <si>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</si>
  <si>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</si>
  <si>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Residential Loans+ Commercial</t>
  </si>
  <si>
    <t>% No. of Loans</t>
  </si>
  <si>
    <t>M.7A.10.1</t>
  </si>
  <si>
    <t>Average loan size (000s)</t>
  </si>
  <si>
    <t>Commercial+Residential 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</si>
  <si>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</si>
  <si>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</si>
  <si>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</si>
  <si>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</si>
  <si>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</si>
  <si>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</si>
  <si>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</si>
  <si>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</si>
  <si>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</si>
  <si>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</si>
  <si>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</si>
  <si>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</si>
  <si>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</si>
  <si>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</si>
  <si>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</si>
  <si>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</si>
  <si>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</si>
  <si>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</si>
  <si>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</si>
  <si>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</si>
  <si>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</si>
  <si>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</si>
  <si>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</si>
  <si>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</si>
  <si>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</si>
  <si>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</si>
  <si>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</si>
  <si>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</si>
  <si>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</si>
  <si>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</si>
  <si>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</si>
  <si>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</si>
  <si>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Commercial+Residential 'By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</si>
  <si>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</si>
  <si>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</si>
  <si>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</si>
  <si>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</si>
  <si>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</si>
  <si>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</si>
  <si>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</si>
  <si>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</si>
  <si>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</si>
  <si>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</si>
  <si>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</si>
  <si>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</si>
  <si>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</si>
  <si>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</si>
  <si>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</si>
  <si>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</si>
  <si>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</si>
  <si>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</si>
  <si>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</si>
  <si>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</si>
  <si>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</si>
  <si>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</si>
  <si>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</si>
  <si>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</si>
  <si>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</si>
  <si>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</si>
  <si>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</si>
  <si>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</si>
  <si>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</si>
  <si>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</si>
  <si>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</si>
  <si>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</si>
  <si>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</si>
  <si>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</si>
  <si>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By LTV buckets (mn):</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</si>
  <si>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</si>
  <si>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</si>
  <si>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</si>
  <si>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</si>
  <si>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</si>
  <si>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</si>
  <si>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</si>
  <si>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</si>
  <si>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</si>
  <si>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</si>
  <si>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</si>
  <si>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</si>
  <si>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</si>
  <si>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</si>
  <si>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</si>
  <si>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</si>
  <si>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</si>
  <si>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</si>
  <si>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</si>
  <si>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</si>
  <si>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</si>
  <si>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</si>
  <si>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</si>
  <si>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</si>
  <si>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</si>
  <si>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</si>
  <si>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</si>
  <si>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</si>
  <si>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</si>
  <si>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</si>
  <si>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</si>
  <si>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</si>
  <si>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</si>
  <si>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</si>
  <si>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</si>
  <si>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</si>
  <si>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</si>
  <si>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</si>
  <si>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</si>
  <si>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</si>
  <si>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</si>
  <si>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</si>
  <si>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</si>
  <si>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</si>
  <si>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</si>
  <si>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</si>
  <si>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</si>
  <si>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</si>
  <si>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</si>
  <si>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</si>
  <si>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</si>
  <si>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</si>
  <si>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</si>
  <si>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</si>
  <si>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</si>
  <si>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</si>
  <si>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</si>
  <si>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</si>
  <si>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</si>
  <si>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By buckets (mn): see Row 189</t>
  </si>
  <si>
    <t>M.7B.15.2</t>
  </si>
  <si>
    <t>Row 189</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</si>
  <si>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</si>
  <si>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</si>
  <si>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</si>
  <si>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</si>
  <si>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</si>
  <si>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</si>
  <si>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</si>
  <si>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</si>
  <si>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</si>
  <si>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</si>
  <si>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</si>
  <si>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</si>
  <si>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</si>
  <si>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</si>
  <si>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</si>
  <si>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</si>
  <si>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</si>
  <si>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</si>
  <si>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</si>
  <si>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</si>
  <si>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</si>
  <si>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</si>
  <si>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</si>
  <si>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</si>
  <si>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</si>
  <si>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</si>
  <si>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Weighted Average LTV (%) See Row 216</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</si>
  <si>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</si>
  <si>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</si>
  <si>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</si>
  <si>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</si>
  <si>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</si>
  <si>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</si>
  <si>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</si>
  <si>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</si>
  <si>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</si>
  <si>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</si>
  <si>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</si>
  <si>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</si>
  <si>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</si>
  <si>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</si>
  <si>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</si>
  <si>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</si>
  <si>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</si>
  <si>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</si>
  <si>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</si>
  <si>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</si>
  <si>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</si>
  <si>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</si>
  <si>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</si>
  <si>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</si>
  <si>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</si>
  <si>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</si>
  <si>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</si>
  <si>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</si>
  <si>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</si>
  <si>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</si>
  <si>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</si>
  <si>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</si>
  <si>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</si>
  <si>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</si>
  <si>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</si>
  <si>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</si>
  <si>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</si>
  <si>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</si>
  <si>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</si>
  <si>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</si>
  <si>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</si>
  <si>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</si>
  <si>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</si>
  <si>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</si>
  <si>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</si>
  <si>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</si>
  <si>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</si>
  <si>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</si>
  <si>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</si>
  <si>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</si>
  <si>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</si>
  <si>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</si>
  <si>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</si>
  <si>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</si>
  <si>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</si>
  <si>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</si>
  <si>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</si>
  <si>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</si>
  <si>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</si>
  <si>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</si>
  <si>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</si>
  <si>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</si>
  <si>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</si>
  <si>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</si>
  <si>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</si>
  <si>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</si>
  <si>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</si>
  <si>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</si>
  <si>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</si>
  <si>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</si>
  <si>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</si>
  <si>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</si>
  <si>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</si>
  <si>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</si>
  <si>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</si>
  <si>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</si>
  <si>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</si>
  <si>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</si>
  <si>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</si>
  <si>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</si>
  <si>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</si>
  <si>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</si>
  <si>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</si>
  <si>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</si>
  <si>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</si>
  <si>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</si>
  <si>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</si>
  <si>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</si>
  <si>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</si>
  <si>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</si>
  <si>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</si>
  <si>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</si>
  <si>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</si>
  <si>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</si>
  <si>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</si>
  <si>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</si>
  <si>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By buckets (mn):</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</si>
  <si>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</si>
  <si>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</si>
  <si>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</si>
  <si>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</si>
  <si>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</si>
  <si>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</si>
  <si>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</si>
  <si>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</si>
  <si>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</si>
  <si>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</si>
  <si>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</si>
  <si>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</si>
  <si>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</si>
  <si>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</si>
  <si>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</si>
  <si>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</si>
  <si>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</si>
  <si>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</si>
  <si>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</si>
  <si>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</si>
  <si>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</si>
  <si>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</si>
  <si>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</si>
  <si>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</si>
  <si>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</si>
  <si>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</si>
  <si>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</si>
  <si>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</si>
  <si>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</si>
  <si>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</si>
  <si>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</si>
  <si>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</si>
  <si>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</si>
  <si>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</si>
  <si>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Belgium</t>
  </si>
  <si>
    <t>inkl. EU-Institutionen</t>
  </si>
  <si>
    <t>PS.8.4.4</t>
  </si>
  <si>
    <t>PS.8.4.5</t>
  </si>
  <si>
    <t>Croatia *(row 92)</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</si>
  <si>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</si>
  <si>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</si>
  <si>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</si>
  <si>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</si>
  <si>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</si>
  <si>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</si>
  <si>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</si>
  <si>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</si>
  <si>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</si>
  <si>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</si>
  <si>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</si>
  <si>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</si>
  <si>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</si>
  <si>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</si>
  <si>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</si>
  <si>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</si>
  <si>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</si>
  <si>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</si>
  <si>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</si>
  <si>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</si>
  <si>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</si>
  <si>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</si>
  <si>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</si>
  <si>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</si>
  <si>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</si>
  <si>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</si>
  <si>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</si>
  <si>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</si>
  <si>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</si>
  <si>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</si>
  <si>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</si>
  <si>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Australia *(row 92)</t>
  </si>
  <si>
    <t>PS.8.4.37</t>
  </si>
  <si>
    <t>PS.8.4.38</t>
  </si>
  <si>
    <t>PS.8.4.39</t>
  </si>
  <si>
    <t>PS.8.4.40</t>
  </si>
  <si>
    <t>PS.8.4.41</t>
  </si>
  <si>
    <t>New Zealand *(row 92)</t>
  </si>
  <si>
    <t>PS.8.4.42</t>
  </si>
  <si>
    <t>Singapore *(row 92)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</si>
  <si>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</si>
  <si>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</si>
  <si>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</si>
  <si>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</si>
  <si>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</si>
  <si>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</si>
  <si>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</si>
  <si>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</si>
  <si>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</si>
  <si>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</si>
  <si>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</si>
  <si>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</si>
  <si>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</si>
  <si>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</si>
  <si>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</si>
  <si>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</si>
  <si>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</si>
  <si>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</si>
  <si>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</si>
  <si>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</si>
  <si>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</si>
  <si>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</si>
  <si>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</si>
  <si>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</si>
  <si>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</si>
  <si>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</si>
  <si>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</si>
  <si>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</si>
  <si>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</si>
  <si>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</si>
  <si>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</si>
  <si>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</si>
  <si>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</si>
  <si>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</si>
  <si>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</si>
  <si>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</si>
  <si>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</si>
  <si>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</si>
  <si>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</si>
  <si>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</si>
  <si>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</si>
  <si>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</si>
  <si>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</si>
  <si>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</si>
  <si>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</si>
  <si>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</si>
  <si>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</si>
  <si>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</si>
  <si>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</si>
  <si>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</si>
  <si>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</si>
  <si>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</si>
  <si>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</si>
  <si>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</si>
  <si>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</si>
  <si>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</si>
  <si>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</si>
  <si>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</si>
  <si>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</si>
  <si>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</si>
  <si>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</si>
  <si>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</si>
  <si>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</si>
  <si>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</si>
  <si>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</si>
  <si>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</si>
  <si>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</si>
  <si>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</si>
  <si>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</si>
  <si>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</si>
  <si>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</si>
  <si>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</si>
  <si>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</si>
  <si>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</si>
  <si>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</si>
  <si>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</si>
  <si>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</si>
  <si>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</si>
  <si>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</si>
  <si>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</si>
  <si>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</si>
  <si>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</si>
  <si>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</si>
  <si>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</si>
  <si>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</si>
  <si>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</si>
  <si>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</si>
  <si>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</si>
  <si>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</si>
  <si>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</si>
  <si>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</si>
  <si>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</si>
  <si>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</si>
  <si>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</si>
  <si>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</si>
  <si>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</si>
  <si>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</si>
  <si>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</si>
  <si>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</si>
  <si>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</si>
  <si>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</si>
  <si>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</si>
  <si>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</si>
  <si>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</si>
  <si>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</si>
  <si>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</si>
  <si>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</si>
  <si>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</si>
  <si>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</si>
  <si>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</si>
  <si>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</si>
  <si>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</si>
  <si>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</si>
  <si>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</si>
  <si>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</si>
  <si>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</si>
  <si>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</si>
  <si>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</si>
  <si>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</si>
  <si>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</si>
  <si>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</si>
  <si>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</si>
  <si>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</si>
  <si>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</si>
  <si>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</si>
  <si>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</si>
  <si>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</si>
  <si>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</si>
  <si>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</si>
  <si>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</si>
  <si>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</si>
  <si>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</si>
  <si>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</si>
  <si>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</si>
  <si>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</si>
  <si>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</si>
  <si>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</si>
  <si>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</si>
  <si>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</si>
  <si>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</si>
  <si>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</si>
  <si>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</si>
  <si>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OHG.2.1</t>
  </si>
  <si>
    <t>OHG.2.2</t>
  </si>
  <si>
    <t>3. Glossary - Extra national and/or Issuer Items</t>
  </si>
  <si>
    <t>HG.3.1</t>
  </si>
  <si>
    <t>Other definitions deemed relevant</t>
  </si>
  <si>
    <t>OHG.3.1</t>
  </si>
  <si>
    <t>OHG.3.2</t>
  </si>
  <si>
    <t>OHG.3.3</t>
  </si>
  <si>
    <t>OHG.3.4</t>
  </si>
  <si>
    <t>OHG.3.5</t>
  </si>
  <si>
    <t>Begriff</t>
  </si>
  <si>
    <t>vdp-§ 28 Transparenzinitiative</t>
  </si>
  <si>
    <t>erweiterters vdp-Template</t>
  </si>
  <si>
    <t>HTT</t>
  </si>
  <si>
    <t>Erklärung</t>
  </si>
  <si>
    <t>Ausgleichsforderungen</t>
  </si>
  <si>
    <t>Tabellenblätter StTwh, STwo, StTws, StTwf Spalte F</t>
  </si>
  <si>
    <t>1. aus der Währungsreform 1948 stammende, im Schuldbuch eingetragene Forderungen von der Deutschen Bundesbank 
(bzw. Bank deutscher Länder und Landeszentralbanken), von Kreditinstituten, Post- und Bausparkassen sowie Versicherungen gegen die öffentliche Hand (Bund, Länder). Die Eröffnungsbilanzen der Institute hatten 1948 eine Lücke bei den Aktiva, da der Großteil ihrer Forderungen (diejenigen gegen das Deutsche Reich) im Unterschied zu ihren Verbindlichkeiten nicht auf DM umgerechnet wurden. Die Ausgleichsforderungen wurden u.a. aus Mitteln des Bundesbank-Gewinns seit 1956 innerhalb von 37 Jahren getilgt. Die je nach Fristigkeit mit 3 bis 4,5 Prozent pro Jahr festverzinsten Ausgleichsforderungen waren zum Nennbetrag zwischen Kredit- und Versicherungsinstituten handelbar; wurden in Schatzwechsel und unverzinsliche Schatzanweisungen umgewandelt.
2. Auch im Zuge der Einführung der DM in der ehemaligen DDR zum 1.7.1990 wurde das Instrument der Ausgleichsforderungen verwendet. Ergab sich bei sanierungsfähigen Unternehmen (nicht Kreditinstitute, Versicherungen und Außenhandelsbetriebe), die als bisheriges volkseigenes Vermögen unentgeltlich der Treuhandanstalt oder ihrer Tochterunternehmungen zur Privatisierung übertragen wurden, ein nicht durch Eigenkapital gedeckter Fehlbetrag, so erhielten diese eine ab 1.7.1990 verzinsliche (Treuhandanstalt 5 Prozent pro Jahr) Ausgleichsforderung gegenüber ihren vorläufigen Eignern (§ 24 DMBilG)</t>
  </si>
  <si>
    <t>Barwert</t>
  </si>
  <si>
    <t>Tabellenblatt StTai Spalte F - I</t>
  </si>
  <si>
    <t>Spalte C Zeilen 20, 54, 83, 114</t>
  </si>
  <si>
    <t>A. HTT General Spalte C Zeilen 40-41 (NPV)</t>
  </si>
  <si>
    <t>Der Barwert ist der Wert, den zukünftige Zahlungen in der Gegenwart besitzen. Er wird durch Abzinsung der zukünftigen Zahlungen und anschließendes Summieren ermittelt
Heutiger Wert zukünftiger Zahlungen (Cashflows) unter Annahme einer bestimmten Verzinsung (z.B. Barwert von Investitionsrückflüssen, Barwert einer Rente oder Barwert einer Anleihe). Durch die Ermittlung des Barwertes werden Zahlungen, die zu unterschiedlichen Zeitpunkten entstehen, vergleichbar gemacht. Zur Ermittlung des Barwertes eines Zahlungsstroms werden die einzelnen Ein- bzw. Auszahlungen mit einem laufzeit- und risikoäquivalenten Kalkulationszinssatz abgezinst (diskontiert). Die Diskontierung berücksichtigt den Umstand, dass der heutige Wert einer Zahlung sowohl für den Zahlungspflichtigen als auch für den Zahlungsempfänger umso geringer ist, je später diese Zahlung fällig wird.</t>
  </si>
  <si>
    <t>Barwertverordnung</t>
  </si>
  <si>
    <t>Tabellenblatt StTk</t>
  </si>
  <si>
    <t>http://www.pfandbrief.de/cms/_internet.nsf/0/06A21D027F07E932C12579E200384989/$FILE/DE_PfandBarWertV_01.2011.pdf?OpenElement</t>
  </si>
  <si>
    <t xml:space="preserve">Beleihungswert </t>
  </si>
  <si>
    <t>http://www.pfandbrief.de/cms/_internet.nsf/0/2E2059E444935AC8C1257D74003309A0/$FILE/vdp_Broschuere_BelWert_2011_11_04_DE.pdf</t>
  </si>
  <si>
    <t>Beleihungswertermittlungsverordnung</t>
  </si>
  <si>
    <t>http://www.pfandbrief.de/cms/_internet.nsf/0/06BFDC302B658001C12579E20038498C/$FILE/DE_PfandBG_10.2009.pdf?OpenElement</t>
  </si>
  <si>
    <t>Bonitätsdifferenzierungsmodell</t>
  </si>
  <si>
    <t>Tabellenblatt StTai Spalte D - G, 
Zeilen 28-29, 41-42, 54-55, 67-68</t>
  </si>
  <si>
    <t xml:space="preserve">Die andauernde Finanzkrise hat das Vertrauen in die Kreditwürdigkeit einiger europäischer Staaten erschüttert. Infolgedessen ist die uneingeschränkte Deckungsfähigkeit von Forderungen gegenüber EU- und EWR-Staaten sowie deren unterstaatliche Stellen zunehmend kritisiert worden. 
Vor diesem Hintergrund haben die vdp-Mitgliedsinstitute anlässlich ihrer im Juni 2012 durchgeführten Mitgliederversammlung einstimmig das vdp-Bonitätsdifferenzierungsmodell für EU-Staaten gebilligt. Die Mitte 2011 ins Leben gerufene vdp-Initiative ist eine Antwort darauf, dass auch die neue Bankenregulierung nicht zwischen unterschiedlichen Staatenrisiken differenzieren wird. Die fehlenden gesetzlichen Regelungen zur Kreditdifferenzierung souveräner Staaten sollen durch einen freiwilligen vdp-Standard kompensiert werden, wobei mittelfristig eine gesetzliche Lösung ohne Bezug zu externen Ratings wünschenswert ist. Erfahrungswerte, welche nun im Zuge der Anwendung des freiwilligen vdp-Standards gesammelt werden, können später in eine gesetzliche Regelung einfließen. 
Die im vdp-Modell vorgesehene Bonitätsdifferenzierung erfolgt durch laufzeitunabhängige Abschläge auf den Nominalwert der jeweiligen Forderung. Die Höhe der Sicherheitsabschläge orientiert sich an den externen Ratings von Moody’s, Standard &amp; Poor’s und Fitch für Zentralstaaten sowie an den diesen Ratingstufen zugrundeliegenden Ausfallwahrscheinlichkeiten. Der vdp-Standard sieht vor, dass Forderungen gegen EU-Staaten mit einem Non-Investmentgrade-Rating außerhalb der gesetzlich vorgeschriebenen Deckungsrechnung gesondert mit Abschlägen versehen werden. Die Abschläge sind auch auf Forderungen gegen unterstaatliche Stellen aus diesem Land anzuwenden. http://www.pfandbrief.de/cms/_internet.nsf/tindex/de_32.htm  </t>
  </si>
  <si>
    <t>Bonitätsstufe 1 und 2</t>
  </si>
  <si>
    <t>Spalte C 
Zeilen 16-17, 50-51, 79-80, 110-111</t>
  </si>
  <si>
    <t>A. HTT General Spalte C Zeilen 190-191</t>
  </si>
  <si>
    <t xml:space="preserve">Nach § 4 Abs. 1 Nr. 3 PfandBG sind grundsätzlich nur Kreditinstitute aus dem Europäischen Wirtschaftsraum, der Schweiz, den USA, Kanada und Japan deckungsfähig, die die Anforderungen der Bonitätsstufe 1 erfüllen. Maßgeblich hierfür sind Tabelle 3 in Artikel 120 CRR (EU-Verordnung Nr. 575/2013) sowie Tabelle 5 des Artikels 121 CRR.  Weisen die Forderungen eine Ursprungslaufzeit von bis zu 100 Tagen auf, sind auch Forderungen gegen Kreditinstitute der Bonitätsstufe 2 deckungsfähig. Droht eine erhebliche Schuldnerkonzentration im Falle der Beschränkung der Deckungsfähigkeit auf Kreditinstitute der Bonitätsstufe 1, kann die nationale Aufsichtsbehörde BaFin nach Konsultation mit der EBA auch Forderungen gegen Kreditinstitute der Bonitätsstufe 2 mit einer Ursprungslaufzeit von mehr als 100 Tagen für deckungsfähig erklären. Zur Zeit liegt eine entsprechende Allgemeinverfügung der BaFin vor wonach Forderungen gegenüber Kreditinstituten mit Bonitätsstufe 2 deckungsfähig sind. Bezogen auf die drei großen Ratingagenturen Fitch/Moody's/S&amp;P erfüllen Kreditinstitute die Anforderungen an Bonitätsstufe 1, wenn sie mindestens AA-/Aaa/AA- geratet sind. Für die Bonitätsstufe 2 sind Ratings von mindestens A-/Baa3/A- erforderlich. Liegen für ein Kreditinstitut mehrere externe Ratings vor, orientiert sich die Frage der Deckungsfähigkeit an Artikel 138 e) und j) der CRR (EU-Verordnung 575/2013. </t>
  </si>
  <si>
    <t>Fälligkeitsverschiebung</t>
  </si>
  <si>
    <t>Spalte H Zeile 5-6</t>
  </si>
  <si>
    <t xml:space="preserve">Erst nach Einsetzen eines Sachwalters, hat dieser die Möglichkeit die Rückzahlung anstehender Fälligkeiten für einen bestimmten Zeitraum zu verschieben. Zeitraum als auch Bedingungen der Verschiebung sind entweder gesetzlich oder vertraglich geregelt. </t>
  </si>
  <si>
    <t>Fremdwährungen, Nettobarwert</t>
  </si>
  <si>
    <t>Tabellenblatt StTK Spalte D und E 
Zeilen 17-27, 42-52, 67-77,92-102</t>
  </si>
  <si>
    <t xml:space="preserve">Nach § 28 Abs. 1 Nr. 10 PfandBG müssen Pfandbriefbanken den Nettobarwert je Fremdwährung veröffentlichen. Dieser ist definiert in § 6 Barwertverordnung. Der Ausweis erfolgt in Euro, die Umrechnung nach § 1 Barwertverordnung auf Basis der EZB-Referenzkurse </t>
  </si>
  <si>
    <t>gesetzliche Überdeckung</t>
  </si>
  <si>
    <t>Spalte C Zielen 8, 43, 73, 104</t>
  </si>
  <si>
    <t>A. HTT General C47</t>
  </si>
  <si>
    <t>barwertig unter Berücksichtigung von Zins- und Währungsstress (s. auch Überdeckung)</t>
  </si>
  <si>
    <t>Gewichteter LTV (Durchschnittlicher Beleihungsauslauf)</t>
  </si>
  <si>
    <t>Tabellenblatt StTK Spalte D und E 
Zeile 29</t>
  </si>
  <si>
    <t>Spalte C Zeilen 76, 107</t>
  </si>
  <si>
    <t>B1. HTT Mortgage Assets C 197</t>
  </si>
  <si>
    <t>Durchschnittlicher, anhand des Betrages der zur Deckung verwendeten Forderung gewichteter, Beleihungsauslauf</t>
  </si>
  <si>
    <t>Grenzwerte nach § 13 Abs. 1 PfandBG</t>
  </si>
  <si>
    <t>Tabellenblatt StTK Spalte D und E 
Zeile 13</t>
  </si>
  <si>
    <t>Der Gesamtbetrag der Beleihungen in Staaten, die nicht der Europäischen Union angehören, bei denen nicht sichergestellt ist, dass sich das Vorrecht der Pfandbriefgläubiger nach § 30 Abs. 1 PfandBG
 auf die Forderungen der Pfandbriefbank aus diesen Beleihungen erstreckt, darf 10 Prozent des Gesamtbetrages der Beleihungen, bei denen das Vorrecht sichergestellt ist, nicht übersteigen.</t>
  </si>
  <si>
    <t>Grenzwerte nach § 19 Abs. 1 Nr. 2  PfandBG</t>
  </si>
  <si>
    <t>Tabellenblatt StTK Spalte D und E 
Zeile 14</t>
  </si>
  <si>
    <t>Die Deckung der Hypothekenpfandbriefe kann bis zu insgesamt 10 Prozent des Gesamtbetrages der im Umlauf befindlichen Hypothekenpfandbriefe durch Werte der in § 4 Absatz 1 Satz 2 Nummer 1 und 2 PfandBG bezeichneten Art, 
durch Geldforderungen gegen die Europäische Zentralbank, gegen Zentralbanken der Mitgliedstaaten der Europäischen Union oder gegen Kreditinstitute im Sinne des § 4 Absatz 1 Satz 2 Nummer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sein als 2 Prozent des Gesamtbetrages der in Halbsatz 1 genannten Hypothekenpfandbriefe.</t>
  </si>
  <si>
    <t>Grenzwerte nach § 19 Abs. 1 Nr. 3  PfandBG</t>
  </si>
  <si>
    <t>Tabellenblatt StTK Spalte D und E 
Zeile 15</t>
  </si>
  <si>
    <t>Die Deckung der Hypothekenpfandbriefe kann bis zu insgesamt 20 Prozent des Gesamtbetrages der im Umlauf befindlichen Hypothekenpfandbriefe durch Werte der in § 20 Abs. 1 PfandBG bezeichneten Art, sofern es sich um Schuldverschreibungen handelt erfolgen; 
die in Nummer 2 genannten Deckungswerte sind anzurechnen.</t>
  </si>
  <si>
    <t>Grenzwerte nach § 20 Abs. 2  PfandBG</t>
  </si>
  <si>
    <t>Tabellenblatt StTK Spalte D und E 
Zeile 39</t>
  </si>
  <si>
    <t>Die Deckung der Öffentlichen Pfandbriefe kann bis zu 10 Prozent des Gesamtbetrages der im Umlauf befindlichen Öffentlichen Pfandbriefe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geeignete Kreditinstitut darf nicht höher als 2 Prozent des Gesamtbetrages der im Umlauf befindlichen Öffentlichen Pfandbriefe sein; § 4 Absatz 1 Satz 4 bis 8 PfandBG gilt entsprechend.</t>
  </si>
  <si>
    <t>Grenzwerte nach § 26 Abs. 1 Nr. 3  PfandBG</t>
  </si>
  <si>
    <t>Tabellenblatt StTK Spalte D und E 
Zeile 64</t>
  </si>
  <si>
    <t>Die Deckung von Schiffspfandbriefen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</si>
  <si>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 Abs. 1 Nr. 4  PfandBG</t>
  </si>
  <si>
    <t>Tabellenblatt StTK Spalte D und E 
Zeile 65</t>
  </si>
  <si>
    <t>Die Deckung von Schiffspfandbriefen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</si>
  <si>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Grenzwerte nach § 26f Abs. 1 Nr. 3 PfandBG</t>
  </si>
  <si>
    <t>Tabellenblatt StTK Spalte D und E 
Zeile 89</t>
  </si>
  <si>
    <t>Die Deckung von Flugzeugpfandbriefen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</si>
  <si>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26f Abs. 1 Nr. 4  PfandBG</t>
  </si>
  <si>
    <t>Tabellenblatt StTK Spalte D und E 
Zeile 90</t>
  </si>
  <si>
    <t>Die Deckung von Flugzeugpfandbriefen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</si>
  <si>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Gruppeninterne Transaktionen</t>
  </si>
  <si>
    <t xml:space="preserve">Spalte C
Zeilen 19, 53, 82, 113 </t>
  </si>
  <si>
    <t>A. HTT General C241</t>
  </si>
  <si>
    <t>Diese Betrachtung bezieht sich auf Derivatgeschäfte: Artikel 1 Nr. 19 der Verordnung (EU) Nr. 1333/2014 der EZB definiert gruppeninterne Transaktionen als Geschäfte zwischen einem Berichtspflichtigen und einem anderen Unternehmen, welches durchgängig in denselben konsolidierten Abschluss einbezogen ist.
Der Begriff „konsolidierter Abschluss“ basiert dabei auf der Definition von IFRS bzw. bankenaufsichtlicher Konsolidierung.
Verbandsinterne Geschäfte zwischen rechtlich selbstständigen Instituten, zum Beispiel innerhalb des Sparkassen- bzw. genossenschaftlichen Sektors, 
zählen nicht als gruppeninterne Transaktionen im Sinne der Verordnung (EU) Nr. 1333/2014 der EZB.</t>
  </si>
  <si>
    <t>insured mortgages</t>
  </si>
  <si>
    <t>Spalte C Zeile 4</t>
  </si>
  <si>
    <t>Anteil versicherter Darlehen. Nach § 15 PfandBG muss während der gesamten Beleihung eine Versicherung sichergestellt sein. Daher sind alle Immobilien, die als Sicherheiten von in Deckung befindlichen Immobiliendarlehen dienen, gegen die jeweils relevanten Risiken versichert</t>
  </si>
  <si>
    <t>interest only loans</t>
  </si>
  <si>
    <t>Spalte C Zeile 13</t>
  </si>
  <si>
    <t>B1. HTT Mortgage Assets F141</t>
  </si>
  <si>
    <t xml:space="preserve">Anteil der Immobiliendarlehen an der Deckungsmasse, bei denen ausschließlich am Laufzeitende eine Tilgung erfolgt </t>
  </si>
  <si>
    <t>interner Swap-Kontrahent</t>
  </si>
  <si>
    <t>Ein interner Swap-Kontrahent liegt z.B. bei einem Mutter-Tochter-Verhältnis entsprechend Artikel 1 der Richtlinie 83/349/EWG vor</t>
  </si>
  <si>
    <t>Laufzeitstruktur</t>
  </si>
  <si>
    <t>Tabellenblatt StTal</t>
  </si>
  <si>
    <t>A. HTT General C71-84 und C 97-109</t>
  </si>
  <si>
    <t>Nach § 28 Abs. 1 Nr. 2 PfandBG sind Pfandbriefbanken gesetzlich verpflichtet, quartalsweise die Laufzeitstruktur der Pfandbriefe und Deckungswerte zu veröffentlichen. 
Dabei wird bei den Deckungswerten auf die Zinsbindungsfrist abgestellt. Grundsätzlich soll die Abbildung von Optionen gemäß der internen Steuerungslogik eines jeden Hauses erfolgen,
insbesondere dort, wo für die gesamtbank- bzw. Konzernsteuerung zur Bewertung von Cash-flows Optionspreismodelle herangezogen werden.
Auf der Passivseite ist eine Berücksichtigung der Kündigungsrechte nicht erforderlich, da die Entscheidung über deren Ausübung bei der Pfandbriefbank bzw. beim Sachwalter liegt.
Auf der Aktivseite können Kündigungsrechte der Bank berücksichtigt werden.
Gesetzliche Kündigungsrechte nach § 489 BGB können für die Darstellung in den Laufzeitbändern unberücksichtigt bleiben.
Variabel verzinsliche Hypothekendarlehen sollen gemäß dem Termin der nächsten Margenanpassung in die Laufzeitbänder eingeordnet werden.
Bei der Einordnung in die Laufzeitbänder sind die planmäßigen Tilgungsanteile zugrunde zu legen (Cash-Flow-Betrachtung)</t>
  </si>
  <si>
    <t>limited certified loans</t>
  </si>
  <si>
    <t>Spalte C Zeile 10</t>
  </si>
  <si>
    <t>Immobiliendarlehen bei denen der Schuldner sein Einkommen nur teilweise nachgewiesen hat. Solche Darlehen sind nicht Bestandteil der Deckungsmassen deutscher Pfandbriefe.</t>
  </si>
  <si>
    <t>LTV (Beleihungsauslauf)</t>
  </si>
  <si>
    <t>Tabellenblatt StTK</t>
  </si>
  <si>
    <t>B1. HTT Mortgage Assets C 197-202</t>
  </si>
  <si>
    <t xml:space="preserve">Die Ermittlung des Beleihungsauslaufs (LTV) stellt auf den deutschen Beleihungswert ab, der in § 16 PfandBG sowie detailliert in der Beleihungswertermittlungsverordung (BelWertV) geregelt ist. Sowohl wohnwirtschaftliche als auch gewerbliche Immobiliendarlehen sind bis zu 60% des ermittelten Beleihungswertes deckungsfähig. Bei der Beleihungswertermittlung werden die langfristigen und nachhaltigen Objektmerkmale sowie derzeitige und mögliche anderweitige Nutzungen und Nutzer berücksichtigt. Übertriebene Marktpreise müssen dabei außer Acht gelassen werden. Grundsätzlich ist eine Objektbesichtigung im Rahmen der Wertermittlung vorgeschrieben, Ausnahmen gibt es für Kleindarlehen bis 400.000 Euro. Die Monitoring-Anforderungen ergeben sich zum Einen aus Artikel 208 Absatz 3 CRR. Danach sind Gewerbeimmobilien mindestens jährlich, Wohnimmobilien mindestens alle 3 Jahre zu überwachen. Ferner verlangt § 27 der BelWertV eine Überprüfung, wenn das Preisniveau am Immobilienmarkt substantiell gesunken ist. Eine Überprüfung ist ebenso bei einem Default des Darlehens erforderlich. </t>
  </si>
  <si>
    <t>ND1 = No Data - Diese Information beim Deutschen Pfandbrief nicht geeignet/anwendbar</t>
  </si>
  <si>
    <t>ND2 = No Data - Diese Information ist zurzeit bei diesem Emittenten und / oder Pfandbriefprogramm nicht relevant</t>
  </si>
  <si>
    <t xml:space="preserve">ND3 = No Data - Diese Information ist zurzeit nicht verfügbar </t>
  </si>
  <si>
    <t>Nominalwert / Nominal / nom.</t>
  </si>
  <si>
    <t>Im Wertpapierbereich können  Nominalwerte häufig von den aktuellen Kurswerten, d.h. den Werten am Markt, abweichen. Beispiel:
Nominalwert Anleihe X = 1.000 €
Kurswert Anleihe X = 990,00 € (Kurs = 99 %)
Der Nominalwert stellt  die Forderung des Investors gegenüber dem Emittenten dar, welche bei Fälligkeit zu 100 % fällig ist. Bei Rückzahlung wird, unabhängig vom investierten Betrag, der Nominalwert zu Grunde gelegt. Sollte das Wertpapier noch während der Laufzeit und somit vor Fälligkeit veräußert werden, wird die Zahlung auf dem aktuellen Kurswert basieren.</t>
  </si>
  <si>
    <t>non first Lien mortgages</t>
  </si>
  <si>
    <t>Spalte C Zeile 11</t>
  </si>
  <si>
    <t>B1. HTT Mortgage Assets C257</t>
  </si>
  <si>
    <t>Anteil der Immobiliendarlehen an der Deckungsmasse, bei denen Vorrechte im Grundbuch eingetragen sind. Eine Unterteilung nach Erstrang und Zweitrang ist in Deutschland bzw. beim Pfandbrief irrelevant. Nach der deutschen Rechtsordnung haben die Inhaber von Grundpfandrechten grundsätzlich unabhängig vom Rang die gleichen Verfahrensrechte. Jeder Inhaber eines Grundpfandrechtes kann Verwertungsmaßnahmen betreiben. Für die Sicherheit eines Grundpfandrechts ist vielmehr der Auslauf entscheidend. Es kommt darauf an, dass bestehende vorrangige Grundpfandrechte richtig berechnet und von der 60%-Grenze abgezogen werden. Vorränge im Grundbuch mit äußerst geringen Beträgen sind nicht selten, da alte Rechte oft nicht einfach zu löschen sind. Eine Verwässerung durch solch vorrangige Grundpfandrechte lässt sich durch eine entsprechende Kalkulation vermeiden. Theoretisch könnten alle in Deckung befindlichen Immobiliendarlehen nachrangig sein, ohne dass dies die Werthaltigkeit und Qualität der Deckungswerte schmälern und ein Risiko darstellen würde.</t>
  </si>
  <si>
    <t>NPL (Rückständige Darlehen)</t>
  </si>
  <si>
    <t>StTdh Spalte S-T, StTdoR, StTds Spalten H-I, 
StTdf Spalten F-G</t>
  </si>
  <si>
    <t>B1. HTT Mortgage Assets F161</t>
  </si>
  <si>
    <t>Nach § 28 Abs. 2 Nr. 2 PfandBG müssen Pfandbriefbanken den Gesamtbestand der mindestens 90 Tage rückständigen Leistungen, bezogen auf den in Deckung befindlichen Teil eines Darlehens, quartalsweise veröffentlichen.</t>
  </si>
  <si>
    <t>Objektarten</t>
  </si>
  <si>
    <t>Tabellenblatt StTdo</t>
  </si>
  <si>
    <t>B1. HTT Mortgage Assets C241-249 und C341-350</t>
  </si>
  <si>
    <t xml:space="preserve">Die deckungsfähigen Immobilienwerte sind in §§ 12 bis 18 PfandBG geregelt. Danach sind sowohl wohnwirtschaftliche als auch gewerbliche Immobilien deckungsfähig. Die Abgrenzung erfolgt anhand der Nutzungsart. § 28 Abs. 2 Nr. 1 PfandBG verlangt von Pfandbriefbanken eine quartalsweise Veröffentlichung der Deckungswerte aufgegliedert nach Eigentumswohnungen, Ein- und Zweifamilienhäusern, Mehrfamilienhäusern, Bürogebäuden, Handelsgebäuden, Industriegebäuden, sonstigen gewerblich genutzten Gebäuden, unfertigen und noch nicht ertragsfähigen Neubauten sowie Bauplätzen. Hypotheken an Bauplätzen dürfen jedoch maximal 1% des Gesamtbetrages der zur Deckung der Hypothekenpfandbriefe benutzten Deckungswerte ausmachen (§ 16 Abs. 3 PfandBG). Zusammen mit noch nicht fertig gestellten Neubauten, die noch nicht ertragsfähig sind, darf der Anteil 10 Prozent des Gesamtbetrages der zur Deckung von Hypothekenpfandbriefen verwendeten Deckungswerte nicht überschreiten. Hypotheken an Grundstücken, die einen dauernden Ertrag nicht gewähren sind nicht deckungsfähig. </t>
  </si>
  <si>
    <t>Pass through Strukturen</t>
  </si>
  <si>
    <t>Spalte H Zeilen 7,46,76,107</t>
  </si>
  <si>
    <t>Hierbei werden im Falle der Insolvenz des Emittenten sämtliche ausstehenden Covered Bonds pro rata nach den eingehenden Zahlungen aus der Deckungsmasse bedient. Die Zahlungen werden so zu sagen zum Covered Bond Gläubiger durchgereicht.</t>
  </si>
  <si>
    <t>Pfandbriefgesetz</t>
  </si>
  <si>
    <t xml:space="preserve">http://www.pfandbrief.de/cms/_internet.nsf/tindex/de_111.htm </t>
  </si>
  <si>
    <t>Risikobarwert</t>
  </si>
  <si>
    <t>StTai Spalte H und I</t>
  </si>
  <si>
    <t xml:space="preserve">Nach § 28 Abs. 1 PfandBG sind Pfandbriefbanken gesetzlich verpflichtet, quartalsweise den so genannten Risikobarwert der ausstehenden Pfandbriefe und der Deckungswerte zu veröffentlichen. Darunter ist der Barwert nach den vorgegebenen Zins- und Währungsstressszenarien zu verstehen. Da beim Zinsstress sowohl ein Anstieg als auch ein Rückgang der Zinsen und beim Währungsstress sowohl eine Auf- als auch eine Abwertung simuliert werden muss, sollen die Pfandbriefbanken nur den Risikobarwert veröffentlichen, der die betragsmäßig geringste Überdeckung ergibt. </t>
  </si>
  <si>
    <t>Rückständige Leistungen</t>
  </si>
  <si>
    <t>B1. HTT Mortgage Assets F160
B2. HTT Public Assets C167</t>
  </si>
  <si>
    <t>Als rückständig gilt eine Leistung ab dem 90. Tag nach ihrer Fälligkeit (siehe auch NPL). Es sind lediglich die auf den in Deckung befindlichen Teil eines Darlehens entfallenden rückständigen Leistungen auszuweisen: Zinsen: Aufteilung auf Deckungs- und Außerdeckungsteil anzurechnen / Tiglung: Zunächst nur auf Außerdeckungsteil anzurechnen.</t>
  </si>
  <si>
    <t>Seasoning</t>
  </si>
  <si>
    <t>StTk Spalte D-E Zeile 28</t>
  </si>
  <si>
    <t>Spalten C-H Zeile 39</t>
  </si>
  <si>
    <t>B1. HTT Mortgage Assets Spalte C-F Zeilen 150-155</t>
  </si>
  <si>
    <t>Ausweis der seit der Kreditvergabe verstrichenen Zeit. Unter Kreditvergabe wird der Zeitpunkt der erstmaligen Kreditvalutierung verstanden.</t>
  </si>
  <si>
    <t>Self certified loans</t>
  </si>
  <si>
    <t>C9</t>
  </si>
  <si>
    <t>Immobiliendarlehen bei denen der Schuldner sein Einkommen nicht nachgewiesen hat. Solche Darlehen sind gemäß Pfandbriefgesetz als Deckungswerte nicht zugelassen und somit auch nicht Bestandteil der Deckungsmassen deutscher Pfandbriefe.</t>
  </si>
  <si>
    <t>Soft Bullet Strukturen</t>
  </si>
  <si>
    <t>Spalte H
Zeilen 4,43,73,104</t>
  </si>
  <si>
    <t xml:space="preserve">Die Rückzahlung des Kapitalbetrages der Anleihe kann zu festgelegten Bedingungen (Zahlung eines vereinbarten Verzugszinses) um einen festgelegten Zeitraum (meistens 6 bis 12 Monate) verschoben werden. 
Die Zeiträume und Bedingungen können je nach Jurisdiktion bzw. Bank variieren. Im Gegensatz dazu erfolgt bei Hard-Bullet-Strukturen die Rückzahlung zu einem festen Zeitpunkt.  </t>
  </si>
  <si>
    <t>Überdeckung</t>
  </si>
  <si>
    <t>Tabellenblatt StTai</t>
  </si>
  <si>
    <t>Spalte C
Zeile 8,43,73,104</t>
  </si>
  <si>
    <t>A. HTT General Spalten C-D Zeilen 45-47</t>
  </si>
  <si>
    <t xml:space="preserve">Grundsätzlich der Anteil der Deckungsmasse, der den Anteil der ausstehenden Pfandbriefe übersteigt - § 4 PfandBG verlangt von Pfandbriefbanken eine Überdeckung von mindestens 2% barwertig unter Berücksichtigung von definierten Zins- und  Währungsstressszenarien (sog. sichernde Überdeckung). Die barwertige Deckungsrechnung sowie die Zins- und Währungsstresse sind in der Barwertverordnung definiert. Die sichernde Überdeckung hat in liquiden Werten zu erfolgen, damit sie im Falle der Insolvenz der Pfandbriefbank vom dann zuständigen Sachwalter genutzt werden können, um schnell Liquidität zu generieren. Diesem Zweck dient auch die gesetzliche Vorschrift zur Absicherung des Liquiditätsbedarfs der Deckungsmasse für die nächsten 180 Tage. Auch dieser Liquiditätspuffer ist in liquiden Deckungswerten vorzuhalten. Als liquide gelten Assets, die von der EZB als notenbankfähig akzeptiert werden. Ferner ist die nominale Deckung vorgeschrieben. </t>
  </si>
  <si>
    <t>Versicherungen Bestandteil der Deckungsmasse?</t>
  </si>
  <si>
    <t>C5</t>
  </si>
  <si>
    <t xml:space="preserve">§ 12 Abs. 3 PfandBG regelt, dass sich die eingetragenen Deckungswerte auch auf alle Forderungen erstrecken, die auf die wirtschaftliche Substanz des Grundstücks gerichtet sind. </t>
  </si>
  <si>
    <t>Währungsrisiken</t>
  </si>
  <si>
    <t xml:space="preserve">StTk Spalte D
Zeilen 17-27, 42-52, 67-77, 92-102 </t>
  </si>
  <si>
    <t xml:space="preserve">Spalten C und D
Zeilen 22-33, 56-67, 85-96, 116-127 
</t>
  </si>
  <si>
    <t>A. HTT General Spalte D Zeilen 115-157</t>
  </si>
  <si>
    <t>Nach § 4 Abs. 1 PfandBG müssen Pfandbriefbanken eine barwertige Überdeckung von mindestens 2% unter Berücksichtigung von Zins- und Währungsstressen halten (sog. sichernde Überdeckung). Die durchzuführenden Währungsstressszenarien sind in § 6 Barwertverordnung geregelt (s. auch Link zur Barwertverordnung)</t>
  </si>
  <si>
    <t>Spalte H Zeile 3, 42, 72, 103</t>
  </si>
  <si>
    <t>A. HTT General Spalten C Zeilen 91-94</t>
  </si>
  <si>
    <t>WAL steht für  Weighted Average Life und gibt die gewichtete durchschnittliche Restlaufzeit aller ausstehenden Pfandbriefe an. Die Ermittlung dieses WAL erfolgt analog der Ermittlung der Laufzeitstruktur zur Abbildung der Laufzeitbänder nach § 28 PfandBG. So soll grundsätzlich die Abbildung von Optionen gemäß der internen Steuerungslogik eines jeden Hauses erfolgen.Eine Berücksichtigung von Kündigungsrechten ist nicht erforderlich, da die Entscheidung über deren Ausübung bei der Pfandbriefbank bzw. dem Sachwalter liegt.</t>
  </si>
  <si>
    <t>Spalte C Zeile 3, 42, 72, 103</t>
  </si>
  <si>
    <t>A. HTT General Spalten C Zeilen 66-69</t>
  </si>
  <si>
    <t>WAL steht für  Weighted Average Life und gibt die gewichtete durchschnittliche Restlaufzeit aller ausstehenden Deckungswerte an. Die Ermittlung dieses WAL erfolgt analog der Ermittlung der Laufzeitstruktur zur Abbildung der Laufzeitbänder nach § 28 PfandBG. So soll grundsätzlich die Abbildung von Optionen gemäß der internen Steuerungslogik eines jeden Hauses erfolgen.Es können Kündigungsrechte der Bank berücksichtigt werden.</t>
  </si>
  <si>
    <t>Weitere Deckungswerte</t>
  </si>
  <si>
    <t>StTwh, StTwo, StTws, StTwf</t>
  </si>
  <si>
    <t>A. HTT General Spalten C Zeilen 56, 177-190</t>
  </si>
  <si>
    <t xml:space="preserve">Als weitere Deckungswerte kommen beim Hypothekenpfandbrief Forderungen gegen Kreditinstitute sowie Forderungen gegen die Öffentliche Hand in Frage. Erstere sind in § 19 Abs. 1 Nr. 2 PfandBG geregelt, letzere in § 19 Abs. 1 Nr. 3 PfandBG. Forderungen gegen Kreditinstitute dürfen zu maximal 10% zur Deckung der im Umlauf befindlichen Hypothekenpfandbriefe herangezogen werden, wobei maximal 2% gegen ein und dasselbe Kreditinstitut bestehen dürfen. Forderungen gegen die Öffentliche Hand dürfen zu maximal 20% zur Deckung der in Umlauf befindlichen Hypothekenpfandbriefe beitragen, wobei in Summe die Forderungen gegen Kreditinstitute und Forderungen gegen die Öffentliche Hand nur zu 20% zur Deckung der in Umlauf befindlichen Hypothekenpfandbriefe beitragen dürfen. </t>
  </si>
  <si>
    <t>Zinsrisikien</t>
  </si>
  <si>
    <t xml:space="preserve">StTk Spalte C
Zeilen 10, 16, 35, 41, 60, 66, 85, 91 </t>
  </si>
  <si>
    <t>A. HTT General Spalten C Zeilen 168-170, 
B1. HTT Mortgage Assets C 131-133,
B2. HTT Public Sector Assets C 130-132,
B3. HTT Shipping Assets C 81-83</t>
  </si>
  <si>
    <t>Nach § 4 Abs. 1 PfandBG müssen Pfandbriefbanken eine barwertige Überdeckung von mindestens 2% unter Berücksichtigung von Zins- und Währungsstressen halten. Die durchzuführenden Zinsstressszenarien sind in § 5 Barwertverordnung geregelt (s. auch Link zur Barwertverordnung)</t>
  </si>
  <si>
    <t>notenbankfähige Wertpapiere</t>
  </si>
  <si>
    <t>Spalte C Zeilen 14, 48, 77, 108</t>
  </si>
  <si>
    <t>A. HTT General Spalten C Zeile 222</t>
  </si>
  <si>
    <t>Wertpapiere, die bei Notenbank als Sicherheit für Refinanzierungsgeschäfte hinterlegt werden können. Hierdurch kann kurzfristig Liquidität über die Notenbank beschafft werden.</t>
  </si>
  <si>
    <t>Garantierte Kredite</t>
  </si>
  <si>
    <t>Spalte C Zeile 7</t>
  </si>
  <si>
    <t>B1. HTT Mortgage Assets C Zeile 258</t>
  </si>
  <si>
    <t>Nicht im Pfandbriefgesetz geregelt. Die Frage nach garantierten Wohnimmobilienkredite stellt sich nur für Mortgage Cover Pools anderer Covered Bond Jurisdiktionen (bspw. Frankreich).</t>
  </si>
  <si>
    <t>A. HTT General Spalten C Zeile 238</t>
  </si>
  <si>
    <t>Deckungsderivate werden nur mit ihrem über alle Rahmenverträge hinweg genetteten Barwert dargestellt. D.h. es ist pro Pfandbriefart nur ein einzelner Barwert, der entweder eine Verbindlichkeit oder eine Forderung darstellt, auszuweisen.</t>
  </si>
  <si>
    <t>Spalten C-D
Zeilen 22-33, 56-67, 85-96, 116-127</t>
  </si>
  <si>
    <t>A.HTT General Spalte D Zeilen 116-157</t>
  </si>
  <si>
    <t>Es erfolgt je ein Ausweis nach der Währung, in der Werte in Deckung genommen bzw. Pfandbriefe begeben wurden.  Je Währung wird eine Summe getrennt nach Deckungswerten und Pfandbriefen dargestellt.</t>
  </si>
  <si>
    <t>Beleihungsauslauf in Bandbreiten</t>
  </si>
  <si>
    <t>C-H37</t>
  </si>
  <si>
    <t>B1. HTT Mortgage Assets C 200-208</t>
  </si>
  <si>
    <t>Jeder in Deckung befindlichen Darlehnsanteil wird gemäß seines individuellen Beleihungsauslaufs einer Bandbreite zugeordnet. Die Summe aller Darlehen einer Bandbreite wird dargestellt. 
Für die Einordnung in die Bandbreite ist der Gesamtauslauf auf den in Deckung befindlichen Darlehnsteil maßgeblich.  Bsp.: Darlehnsbetrag mit Beleihungsauslauf von 55 % wird in die Bandbreite &lt;50 bis &gt;= 60 eingeordnet.</t>
  </si>
  <si>
    <t>Alter der Kredite</t>
  </si>
  <si>
    <t>Tabellenblatt StTk  C28</t>
  </si>
  <si>
    <t>Spalten C- H, Zeile 39</t>
  </si>
  <si>
    <t>B1. HTT Mortgage Assets F 151-155</t>
  </si>
  <si>
    <t>Ausweis der seit der Kreditvergabe verstrichenen Zeit (siehe auch Seasoning). Unter Kreditvergabe wird der Zeitpunkt der erstmaligen Kreditvalutierung verstanden.</t>
  </si>
  <si>
    <t>G13</t>
  </si>
  <si>
    <t>B1. HTT Mortgage Assets Spalte D Zeilen 28, 168, 268,
B2. HTT Public Sector Assets D 10, 19,
B3. HTT Shipping Loans C 10</t>
  </si>
  <si>
    <t>Die Anzahl der einzelnen Kreditengagements - beim Hypothekenpfandbrief erfolgt eine Unterteilung in gewerbliche und wohnwirtschaftliche Kredite</t>
  </si>
  <si>
    <t>G12</t>
  </si>
  <si>
    <t>B1. HTT Mortgage Assets Spalte D Zeilen 29, 
B2. HTT Public Sector Assets D 11,
B3. HTT Shipping Loans C 11</t>
  </si>
  <si>
    <t xml:space="preserve">Kreditnehmer in Summe- hierbei kann ein Kreditnehmer mehrere Kredite haben - aus Vereinfachnungsgründen kann bei gemischten Finanzierungen ab einem gewerblichen Anteil von 0,5 dieser Kreditnehmer gänzlich zu Fallzahl gewerblich gerechnet werden. </t>
  </si>
  <si>
    <t>G14</t>
  </si>
  <si>
    <t>Summe aller in der Deckungsmasse befindlichen Objekte- (ein Kredit kann mit mehreren Objekten besichert sein)</t>
  </si>
  <si>
    <t>Selbstgenutzte Wohnungen</t>
  </si>
  <si>
    <t>G15</t>
  </si>
  <si>
    <t xml:space="preserve">B1. HTT Mortgage Assets Spalte C Zeilen 141, </t>
  </si>
  <si>
    <t>Der Kreditnehmer bewohnt die Immobilie selbst (Eigennutzer).</t>
  </si>
  <si>
    <t>Mehrfamilienhäuser</t>
  </si>
  <si>
    <t>Tabellenblatt StTdh</t>
  </si>
  <si>
    <t>G16</t>
  </si>
  <si>
    <t xml:space="preserve">B1. HTT Mortgage Assets Spalte C Zeilen 147, </t>
  </si>
  <si>
    <t>In einem Haus befinden sich mehrere vermietete Wohnungen (mehr als 2) - Eigentümer können u.a. Privatpersonen, Family Offices, Wohnungsunternehmen sein.</t>
  </si>
  <si>
    <t>Alter der Schiffe (Fluzgeuge) in Bandbreiten</t>
  </si>
  <si>
    <t>Spalte C-F Zeile 129</t>
  </si>
  <si>
    <t>Gemäß der verstrichenen Zeit seit Inbetriebnahme der Schiffe (Flugzeuge) werden die dazugehörigen in Deckung befindlichen Darlehnsanteile den Bandbreiten betragsmäßig zugeordnet und aufsummiert ausgewiesen.</t>
  </si>
  <si>
    <t>Größengruppen</t>
  </si>
  <si>
    <t>Tabellenblatt StTag</t>
  </si>
  <si>
    <t>B1. HTT Mortgage Assets C 170-195,
B2. HTT Public Sector Assets C 22-37,
B3. HTT Shipping Assets C 120-144</t>
  </si>
  <si>
    <t>Gemäß den Vorgaben des Pfandbriefgesetzes werden die einzelnen Forderungen je nach Betrag den entsprechenden vorgegebenen Kategorien zugeordnet und aufsummiert je Größengruppe ausgewiesen.</t>
  </si>
  <si>
    <t>Eigentumswohnungen</t>
  </si>
  <si>
    <t>Wohnungen, die sich in Mehrfamilienhäusern befinden und von privaten Eigentümern entweder selbst genutzt oder fremdvermietet werden.</t>
  </si>
  <si>
    <t>Ein- und Zweifamilienhäuser</t>
  </si>
  <si>
    <t>Freistehende Häuser mit einer oder maximal zwei integrierten Wohneinheiten, die von privaten Eigentümern entweder selbstgenutzt oder fremdvermietet oder zum Teil fremdvermietet sind.</t>
  </si>
  <si>
    <t>Unfertige noch nicht ertragfähige Neubauten</t>
  </si>
  <si>
    <t>B1. HTT Mortgage Assets C 350 und C 249</t>
  </si>
  <si>
    <t>Gebäude, deren Bau noch nicht abgeschlossen ist (Rohbauten).</t>
  </si>
  <si>
    <t xml:space="preserve">Bürogebäude </t>
  </si>
  <si>
    <t>B1. HTT Mortgage Assets C 343</t>
  </si>
  <si>
    <t>Nichtwohngebäude, die überwiegend Büro- und Verwaltungszwecken dienen. Dazu zählen u.a. die Büro- und Verwaltungsgebäude der gewerblichen Wirtschaft, darunter auch Bank- und Versicherungsgebäude, 
ferner Bürogebäude der öffentlichen Hand wie Ministerien, Stadtverwaltungen, Postämter, Bahnverwaltungen, ebenso Rundfunkhäuser, Verwaltungsgebäude der Kirchen, der Arbeiterwohlfahrt oder ähnlicher Organisationen.</t>
  </si>
  <si>
    <t>Handelsgebäude</t>
  </si>
  <si>
    <t>B1. HTT Mortgage Assets C 345</t>
  </si>
  <si>
    <t>Gebäude des Groß- und insbesondere Einzelhandels.</t>
  </si>
  <si>
    <t>Industriegebäude</t>
  </si>
  <si>
    <t>B1. HTT Mortgage Assets C 346</t>
  </si>
  <si>
    <t>Gebäude von Herstellungs- und Produktionsstätten, Fabrik- und Werkstattgebäude.</t>
  </si>
  <si>
    <t>Bauplätze</t>
  </si>
  <si>
    <t>B1. HTT Mortgage Assets C 349 und C 250</t>
  </si>
  <si>
    <t>Baureife Grundstücke.</t>
  </si>
  <si>
    <t>sonstige gewerblich genutzte Gebäude</t>
  </si>
  <si>
    <t>B1. HTT Mortgage Assets C 348</t>
  </si>
  <si>
    <t>Bspw. Gebäude der Land- und Forstwirtschaft, Hotelbauten.</t>
  </si>
  <si>
    <t>90 Tage rückständige Leistungen</t>
  </si>
  <si>
    <t>B1. HTT Mortgage Assets F 161</t>
  </si>
  <si>
    <t>Als rückständig gilt eine Leistung ab dem 90. Tag nach ihrer Fälligkeit. Es sind lediglich auf den n Deckung befindlichen Teil eines Darlehens entfallende 
rückständige Leistungen auszuweisen.</t>
  </si>
  <si>
    <t>Gesamtbetrag dieser Forderungen, soweit der jeweilige Rückstand (=die rückständigen Leistungen) mind. 5% der Forderung beträgt.</t>
  </si>
  <si>
    <t>Zur Bestimmung des Überschreitens der 5%-Hürde soll die - in Bezug auf den Deckungsbetrag - rückständige Leistung ins Verhältnis zum Gesamtbetrag des in Deckung befindlichen Teils
 des entsprechenden Darlehens gesetzt werden. Ausgewiesen wird dann der in Deckung befindliche Teil der Forderung.</t>
  </si>
  <si>
    <t>Gewährleistungen aus Gründen der Exportfinanzierung</t>
  </si>
  <si>
    <t>Exportkreditforderungen, welche gewährleistet werden: 
- entweder von einem gemäß § 20 PfandBG deckungsfähigen Staat selbst oder 
- von einem in einem derartigen Staat ansässigen Exportkreditversicherer (Export credit agency), welcher die Anforderungen einer öffentlichen Stelle erfüllt.</t>
  </si>
  <si>
    <t>Zentralstaat</t>
  </si>
  <si>
    <t>B2. HTT Public Sector Assets C 148</t>
  </si>
  <si>
    <t xml:space="preserve">Hierbei ist die hierarchisch höchste Verwaltungshoheit eines Staates gemeint (unabhängig von der Organisationstruktur (Einheitsstaat oder Bundesstaat).  </t>
  </si>
  <si>
    <t>Regionale Gebietskörperschaft</t>
  </si>
  <si>
    <t>B2. HTT Public Sector Assets C149</t>
  </si>
  <si>
    <t>Unterhalb des Zentralstaats angeordnete Verwaltungseinheiten oder Bundesstaaten.</t>
  </si>
  <si>
    <t>Örtliche Gebietskörperschaft</t>
  </si>
  <si>
    <t>B2. HTT Public Sector Assets C150</t>
  </si>
  <si>
    <t>Unterhalb der Verwaltungseinheiten und Bundesstaaten angeordnete Kommunen und deren Betriebe etc..</t>
  </si>
  <si>
    <t>Nettobarwert nach § 6 Pfandbrief-BarwertVO</t>
  </si>
  <si>
    <t xml:space="preserve">Betrifft den Nettobarwart für Fremdwährungspositionen gleicher Währung nach einer Berücksichtigung von Abschlägen gemäß einem vorgegebenen Stressszenario. Für den Ausweis nach § 28 Abs. 1 Nr. 10 PfandBG wird hierbei der Zinsstress nicht der Währungsstress erfasst. Der Ausweis erfolgt in Eurobeträgen auf Basis der offiziellen EZB-Referenzkurse. 
(s. auch http://www.pfandbrief.de/cms/_internet.nsf/0/06A21D027F07E932C12579E200384989/$FILE/DE_PfandBarWertV_01.2011.pdf?OpenElement) </t>
  </si>
  <si>
    <t>Anteil der festverzinslichen Pfandbriefe oder Deckungsmasse</t>
  </si>
  <si>
    <t>Für den prozentualen Ausweis bilden Nominalwerte die Basis. Derivate in Deckung sind zu berücksichtigen.</t>
  </si>
  <si>
    <t>Property Type information (residential- commercial)</t>
  </si>
  <si>
    <t>B1. HTT Mortgage Assets C 12-13</t>
  </si>
  <si>
    <t>Information über die Nutzungsart der für Sicherung der Forderung verwendeten Immobilie.</t>
  </si>
  <si>
    <t>s. Anzahl der Kredite</t>
  </si>
  <si>
    <t>s. Anzahl der Kreditnehmer</t>
  </si>
  <si>
    <t>Breakdown by Geography</t>
  </si>
  <si>
    <t>B1. HTT Mortgage Assets C 43-87
B2. HTT Public Sector Assets C 48-92
B3. HTT Shipping Loans C 25-69</t>
  </si>
  <si>
    <t>Länderspezifischer Ausweis der Forderungen. Die Forderungen werden verteilt auf die einzelnen Staaten, in denen die Schulder und im Falle der Gewährleistung die gewährleistende Stelle ihren Sitz hat.</t>
  </si>
  <si>
    <t>Breakdown by domestic regions</t>
  </si>
  <si>
    <t>B1. HTT Mortgage Assets C 98-128
B2. HTT Public Sector Assets C 103-129</t>
  </si>
  <si>
    <t xml:space="preserve">Forderungsausweis nach Regionen innerhalb eines Staates (bspw. Bundesländer). </t>
  </si>
  <si>
    <t>Breakdown by repayment type - amortizing</t>
  </si>
  <si>
    <t>B1. HTT Mortgage Assets C 142
B2. HTT Public Sector Assets C 139
B3. HTT Shipping Loans C 92</t>
  </si>
  <si>
    <t>Ausweis der Forderungen nach Rückzahlungsart- hier: amortisierend, d.h. es wir eine Rückzahlungsrate für die gesamte Laufzeit festgelegt, die sich aus einem anfänglichen Tilgungsanteil und einem Zinsanteil zusammensetzt.
Da die Zinsen auf das jeweilige Restkapital berechnet werden, erhöht sich im Zeitablauf der Tilgungsanteil in dem Maße wie sich der Zinsanteil verringert.</t>
  </si>
  <si>
    <t>Breakdown by repayment type - bullet / interst only</t>
  </si>
  <si>
    <t>B1. HTT Mortgage Assets C 141
B2. HTT Public Sector Assets C 138
B3. HTT Shipping Loans C 91</t>
  </si>
  <si>
    <t>Ausweis der Forderungen nach Rückzahlungsart- hier: Einmalrückzahlung. Die Rückzahlung des Darlehens erfolgt in einem Betrag. Während der Darlehenslaufzeit fallen nur Zinszahlungen an.</t>
  </si>
  <si>
    <t>Breakdown by interest type - fixed rate</t>
  </si>
  <si>
    <t>B1. HTT Mortgage Assets C 131
B2. HTT Public Sector Assets C 130,
B3. HTT Shipping Loans C 81</t>
  </si>
  <si>
    <t>Ausweis der Forderungen nach Art der Zinsfestschreibungsvereinbarung- hier: Festzinsvereinbarung.</t>
  </si>
  <si>
    <t>Breakdown by interest type - floating rate</t>
  </si>
  <si>
    <t>B1. HTT Mortgage Assets C 132
B2. HTT Public Sector Assets C 131,
B3. HTT Shipping Loans C 82</t>
  </si>
  <si>
    <t>Ausweis der Forderungen nach Art der Zinsfestschreibungsvereinbarung- hier: variable Zinsvereinbarung.</t>
  </si>
  <si>
    <t>Loan seasoning in buckets</t>
  </si>
  <si>
    <t>B1. HTT Mortgage Assets C 150-155
B3. HTT Shipping Loans C 100-105</t>
  </si>
  <si>
    <t>Ausweis der seit der Kreditvergabe verstrichenen Zeit in Bandbreiten. Unter Kreditvergabe wird der Zeitpunkt der erstmaligen Kreditvalutierung verstanden.</t>
  </si>
  <si>
    <t>loan size in buckets</t>
  </si>
  <si>
    <t>B1. HTT Mortgage Assets C 170-195
B2. HTT Public Sector Assets C 21-37,
B3. HTT Shipping Loans C 119-144</t>
  </si>
  <si>
    <t>non performing loans</t>
  </si>
  <si>
    <t>B1. HTT Mortgage Assets C 161
B2. HTT Public Sector Assets C 167,
B3. HTT Shipping Loans C 111</t>
  </si>
  <si>
    <t>Ausweis der rückständigen Leistungen. Als rückständig gilt eine Leistung ab dem 90. Tag nach ihrer Fälligkeit. Es sind lediglich auf den in Deckung befindlichen Teil eines Darlehens entfallende 
rückständige Leistungen auszuweisen (siehe auch NPL).</t>
  </si>
  <si>
    <t>Weighted LTV</t>
  </si>
  <si>
    <t>Gewichteter Beleihungsauslauf (siehe auch LTV Beleihungsauslauf)</t>
  </si>
  <si>
    <t>LTV buckets</t>
  </si>
  <si>
    <t>B1. HTT Mortgage Assets C 199-208</t>
  </si>
  <si>
    <t>Die Forderungen werden gemäß ihrem Beleihungsauslauf verschiedenen Bandbreiten zugeordnet. (siehe auch LTV Beleihungsauslauf)</t>
  </si>
  <si>
    <t>Breakdown by type (residential) - owner occupied</t>
  </si>
  <si>
    <t>B1. HTT Mortgage Assets C 241</t>
  </si>
  <si>
    <t>s. Selbstgenutzte Wohnungen</t>
  </si>
  <si>
    <t>Breakdown by type (residential)- multi family homes</t>
  </si>
  <si>
    <t>B1. HTT Mortgage Assets C 248</t>
  </si>
  <si>
    <t>s. Mehrfamilienhäuser</t>
  </si>
  <si>
    <t>Breakdown by type (residential) - Buildings under constructions</t>
  </si>
  <si>
    <t>B1. HTT Mortgage Assets C 249</t>
  </si>
  <si>
    <t>s. Unfertige noch nicht ertragsfähige Neubauten</t>
  </si>
  <si>
    <t>Breakdown by type (residential) - Building land</t>
  </si>
  <si>
    <t>B1. HTT Mortgage Assets C 250</t>
  </si>
  <si>
    <t>s. Bauplätze</t>
  </si>
  <si>
    <t>Loan by ranking - 1st lien</t>
  </si>
  <si>
    <t>B1. HTT Mortgage Assets C 258</t>
  </si>
  <si>
    <t>s. Non first lien</t>
  </si>
  <si>
    <t>Loan by ranking - Guaranteed</t>
  </si>
  <si>
    <t>B1. HTT Mortgage Assets C 259</t>
  </si>
  <si>
    <t>Ausweis nach Rangfolge der Forderungen (siehe auch non first lien)</t>
  </si>
  <si>
    <t>Breakdown by type (commercial) - shopping malls</t>
  </si>
  <si>
    <t>s. Handelsgebäude</t>
  </si>
  <si>
    <t>Breakdown by type (commercial) - office</t>
  </si>
  <si>
    <t>s. Bürogebäude</t>
  </si>
  <si>
    <t>Breakdown by type (commercial) - industry</t>
  </si>
  <si>
    <t>s. Industriegebäude</t>
  </si>
  <si>
    <t>Breakdown by type (commercial) - other commercial used</t>
  </si>
  <si>
    <t>s. Sonstige gewerblich genutzte Gebäude</t>
  </si>
  <si>
    <t>Breakdown by type (commercial) - land</t>
  </si>
  <si>
    <t>Cover pool size (npv)</t>
  </si>
  <si>
    <t>A. HTT General M, P, S je Spalte C 40</t>
  </si>
  <si>
    <t>Barwert des Gesamtbetrages der zur Deckung verwendeten Forderungen.</t>
  </si>
  <si>
    <t>Outstanding Covered Bonds (npv)</t>
  </si>
  <si>
    <t>A. HTT General M, P, S je Spalte C 39</t>
  </si>
  <si>
    <t>Barwert des Gesamtbetrages der ausstehenden Pfandbriefe.</t>
  </si>
  <si>
    <t>Overcollateralisation</t>
  </si>
  <si>
    <t>A. HTT General M, P, S je Spalte C 45</t>
  </si>
  <si>
    <t>Überdeckung - hiermit ist der Anteil der Deckungsmasse gemeint, der den Anteil der ausstehenden Pfandbriefe übersteigt. Siehe auch Überdeckung und gesetzliche Überdeckung.</t>
  </si>
  <si>
    <t>Cover Pool amortisation profile in buckets</t>
  </si>
  <si>
    <t>A. HTT General M, P, S je Spalte C 69-82</t>
  </si>
  <si>
    <t>Laufzeitstruktur der in Deckung befindlichen Forderungen in Bandbreiten - siehe auch Laufzeitstruktur.</t>
  </si>
  <si>
    <t>Maturity of Covered Bonds in buckets</t>
  </si>
  <si>
    <t>A. HTT General M, P, S je Spalte C 92-105</t>
  </si>
  <si>
    <t>Fälligkeitsstruktur der umlaufenden Pfandbriefe in Bandbreiten - siehe auch Laufzeitstruktur.</t>
  </si>
  <si>
    <t>Cover Assets - Currency</t>
  </si>
  <si>
    <t>A. HTT General M, P, S je Spalte C 111-127</t>
  </si>
  <si>
    <t>Ausweis der in Deckung befindlichen Forderungen nach Art der Währung.</t>
  </si>
  <si>
    <t>Covered Bonds - Currency</t>
  </si>
  <si>
    <t>A. HTT General M, P, S je Spalte C 137-153</t>
  </si>
  <si>
    <t>Ausweis der umlaufenden Pfandbriefe nach Art der Währung.</t>
  </si>
  <si>
    <t>Covered Bonds - Breakdown by interest rate - fixed rate</t>
  </si>
  <si>
    <t>A. HTT General M, P, S je Spalte C 164</t>
  </si>
  <si>
    <t>Ausweis der umlaufenden Pfandbriefe nach Art der Zinsfestschreibungsvereinbarung- hier: Festzinsvereinbarung.</t>
  </si>
  <si>
    <t>Covered Bonds - Breakdown by interest rate - floating rate</t>
  </si>
  <si>
    <t>A. HTT General M, P, S je Spalte C 165</t>
  </si>
  <si>
    <t>.</t>
  </si>
  <si>
    <t>Exposures to/guaranteed by governments or quasi governments</t>
  </si>
  <si>
    <t>A. HTT General M, P, S je Spalte C 175</t>
  </si>
  <si>
    <t>Forderungen , die von Regierungsstellen oder regierungsnahen Stellen garantiert werden.</t>
  </si>
  <si>
    <t>A. HTT General M, P, S je Spalte C 177</t>
  </si>
  <si>
    <t>Forderungen gegenüber Kreditinstituten und Zentralbanken.</t>
  </si>
  <si>
    <t>A. HTT General M, P, S je Spalte C 186</t>
  </si>
  <si>
    <t>Forderungen gegenüber Kreditinstituten und Zentralbanken - hier: mit der Bonitätsstufe 1.</t>
  </si>
  <si>
    <t>A. HTT General M, P, S je Spalte C 187</t>
  </si>
  <si>
    <t>Forderungen gegenüber Kreditinstituten und Zentralbanken - hier: mit der Bonitätsstufe 2.</t>
  </si>
  <si>
    <t>Substitute Assets - Country</t>
  </si>
  <si>
    <t>A. HTT General M, P, S je Spalte C 192-208</t>
  </si>
  <si>
    <t>Ausweis der weiteren Deckungswerte (Ersatzdeckung) nach Staaten.</t>
  </si>
  <si>
    <t>Liquid Assets - Central bank eligible assets</t>
  </si>
  <si>
    <t>A. HTT General M, P, S je Spalte C 218</t>
  </si>
  <si>
    <t>Liquide Vermögenswerte - hier: notenbankfähige Vermögenswerte.</t>
  </si>
  <si>
    <t>A. HTT General M, P, S je Spalte C 234</t>
  </si>
  <si>
    <t>Barwert der in Deckung befindlichen Derivate.</t>
  </si>
  <si>
    <t>Breakdown by Type of Debtors - Sovereigns</t>
  </si>
  <si>
    <t>Ausweis nach Art des Schuldners - hier: Zentralstaat (siehe auch Zentralstaat).</t>
  </si>
  <si>
    <t>Breakdown by Type of Debtors -Regional/federal authorities</t>
  </si>
  <si>
    <t>B2. HTT Public Sector Assets C 149</t>
  </si>
  <si>
    <t>Ausweis nach Art des Schuldners - hier: Regionale Gebietskörperschaften (siehe auch regionale Gebietskörperschaft).</t>
  </si>
  <si>
    <t xml:space="preserve">Breakdown by Type of Debtors -Local/municipal authorities </t>
  </si>
  <si>
    <t>B2. HTT Public Sector Assets C 150</t>
  </si>
  <si>
    <t>Ausweis nach Art des Schuldners - hier: Örtliche Gebietskörperschaften (siehe auch Örtliche Gebietskörperschaften).</t>
  </si>
  <si>
    <t>Breakdown by Type of Debtors -Others</t>
  </si>
  <si>
    <t>B2. HTT Public Sector Assets C 151</t>
  </si>
  <si>
    <t>Ausweis nach Art des Schuldners - hier: Sonstige (siehe auch Sonstige).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</si>
</sst>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0.0"/>
    <numFmt numFmtId="166" formatCode="m/d/yyyy"/>
    <numFmt numFmtId="167" formatCode="#,###\-"/>
    <numFmt numFmtId="168" formatCode="0.0%"/>
    <numFmt numFmtId="169" formatCode="#,##0.000"/>
    <numFmt numFmtId="170" formatCode="#,##0.0\ ;\-#,##0.0\ ;\-\ \ \ \ \ "/>
    <numFmt numFmtId="171" formatCode="#,##0.00\ ;\-#,##0.00\ ;\-\ \ \ \ \ "/>
    <numFmt numFmtId="172" formatCode="#,##0\ ;\-#,##0\ ;\-\ \ \ \ \ "/>
  </numFmts>
  <fonts count="31" x14ac:knownFonts="1">
    <font>
      <sz val="11"/>
      <color rgb="FF000000"/>
      <name val="Calibri"/>
      <family val="2"/>
      <charset val="1"/>
    </font>
    <font>
      <sz val="11"/>
      <name val="Calibri"/>
      <family val="2"/>
      <charset val="1"/>
    </font>
    <font>
      <sz val="10"/>
      <color rgb="FF000000"/>
      <name val="Arial"/>
      <family val="2"/>
      <charset val="1"/>
    </font>
    <font>
      <b/>
      <sz val="24"/>
      <color rgb="FF000000"/>
      <name val="Calibri"/>
      <family val="2"/>
      <charset val="1"/>
    </font>
    <font>
      <b/>
      <sz val="14"/>
      <color rgb="FFFFFFFF"/>
      <name val="Calibri"/>
      <family val="2"/>
      <charset val="1"/>
    </font>
    <font>
      <b/>
      <u/>
      <sz val="11"/>
      <name val="Calibri"/>
      <family val="2"/>
      <charset val="1"/>
    </font>
    <font>
      <u/>
      <sz val="11"/>
      <color rgb="FF0000FF"/>
      <name val="Calibri"/>
      <family val="2"/>
      <charset val="1"/>
    </font>
    <font>
      <b/>
      <sz val="11"/>
      <name val="Calibri"/>
      <family val="2"/>
      <charset val="1"/>
    </font>
    <font>
      <i/>
      <sz val="11"/>
      <name val="Calibri"/>
      <family val="2"/>
      <charset val="1"/>
    </font>
    <font>
      <b/>
      <u/>
      <sz val="11"/>
      <color rgb="FF0000FF"/>
      <name val="Calibri"/>
      <family val="2"/>
      <charset val="1"/>
    </font>
    <font>
      <b/>
      <i/>
      <sz val="11"/>
      <name val="Calibri"/>
      <family val="2"/>
      <charset val="1"/>
    </font>
    <font>
      <b/>
      <sz val="11"/>
      <color rgb="FF000000"/>
      <name val="Calibri"/>
      <family val="2"/>
      <charset val="1"/>
    </font>
    <font>
      <i/>
      <sz val="11"/>
      <color rgb="FF000000"/>
      <name val="Calibri"/>
      <family val="2"/>
      <charset val="1"/>
    </font>
    <font>
      <sz val="10"/>
      <name val="Arial"/>
      <family val="2"/>
      <charset val="1"/>
    </font>
    <font>
      <i/>
      <sz val="9"/>
      <name val="Calibri"/>
      <family val="2"/>
      <charset val="1"/>
    </font>
    <font>
      <i/>
      <u/>
      <sz val="9"/>
      <name val="Calibri"/>
      <family val="2"/>
      <charset val="1"/>
    </font>
    <font>
      <sz val="11"/>
      <color rgb="FF77933C"/>
      <name val="Calibri"/>
      <family val="2"/>
      <charset val="1"/>
    </font>
    <font>
      <b/>
      <i/>
      <sz val="11"/>
      <color rgb="FF0000FF"/>
      <name val="Calibri"/>
      <family val="2"/>
      <charset val="1"/>
    </font>
    <font>
      <u/>
      <sz val="11"/>
      <name val="Calibri"/>
      <family val="2"/>
      <charset val="1"/>
    </font>
    <font>
      <b/>
      <i/>
      <sz val="14"/>
      <color rgb="FFFFFFFF"/>
      <name val="Calibri"/>
      <family val="2"/>
      <charset val="1"/>
    </font>
    <font>
      <b/>
      <sz val="11"/>
      <color rgb="FFFFFFFF"/>
      <name val="Calibri"/>
      <family val="2"/>
      <charset val="1"/>
    </font>
    <font>
      <b/>
      <sz val="16"/>
      <color rgb="FF000000"/>
      <name val="Calibri"/>
      <family val="2"/>
      <charset val="1"/>
    </font>
    <font>
      <sz val="11"/>
      <color rgb="FF0000FF"/>
      <name val="Calibri"/>
      <family val="2"/>
      <charset val="1"/>
    </font>
    <font>
      <sz val="11"/>
      <color rgb="FF000000"/>
      <name val="Calibri"/>
      <family val="2"/>
      <charset val="1"/>
    </font>
    <font>
      <sz val="10"/>
      <name val="Arial"/>
      <family val="2"/>
    </font>
    <font>
      <b/>
      <sz val="8"/>
      <color indexed="9"/>
      <name val="Arial"/>
      <family val="2"/>
    </font>
    <font>
      <sz val="8"/>
      <color theme="1"/>
      <name val="Arial"/>
      <family val="2"/>
    </font>
    <font>
      <sz val="8"/>
      <color rgb="FF000000"/>
      <name val="Arial"/>
      <family val="2"/>
    </font>
    <font>
      <sz val="8"/>
      <color indexed="16"/>
      <name val="Arial"/>
      <family val="2"/>
    </font>
    <font>
      <sz val="8"/>
      <name val="Arial"/>
      <family val="2"/>
    </font>
    <font>
      <b/>
      <sz val="8"/>
      <name val="Arial"/>
      <family val="2"/>
    </font>
  </fonts>
  <fills count="11">
    <fill>
      <patternFill patternType="none"/>
    </fill>
    <fill>
      <patternFill patternType="gray125"/>
    </fill>
    <fill>
      <patternFill patternType="solid">
        <fgColor rgb="FFA6A6A6"/>
        <bgColor rgb="FFC0C0C0"/>
      </patternFill>
    </fill>
    <fill>
      <patternFill patternType="solid">
        <fgColor rgb="FFFFFFFF"/>
        <bgColor rgb="FFFFFFCC"/>
      </patternFill>
    </fill>
    <fill>
      <patternFill patternType="solid">
        <fgColor rgb="FF243386"/>
        <bgColor rgb="FF003366"/>
      </patternFill>
    </fill>
    <fill>
      <patternFill patternType="solid">
        <fgColor rgb="FFE36E00"/>
        <bgColor rgb="FFE46C0A"/>
      </patternFill>
    </fill>
    <fill>
      <patternFill patternType="solid">
        <fgColor rgb="FFFAC090"/>
        <bgColor rgb="FFC0C0C0"/>
      </patternFill>
    </fill>
    <fill>
      <patternFill patternType="solid">
        <fgColor rgb="FF847A75"/>
        <bgColor rgb="FF666699"/>
      </patternFill>
    </fill>
    <fill>
      <patternFill patternType="solid">
        <fgColor rgb="FF004461"/>
        <bgColor indexed="64"/>
      </patternFill>
    </fill>
    <fill>
      <patternFill patternType="solid">
        <fgColor theme="0" tint="-0.34998626667073579"/>
        <bgColor indexed="64"/>
      </patternFill>
    </fill>
    <fill>
      <patternFill patternType="solid">
        <fgColor theme="0"/>
        <bgColor indexed="64"/>
      </patternFill>
    </fill>
  </fills>
  <borders count="4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auto="1"/>
      </left>
      <right/>
      <top/>
      <bottom/>
      <diagonal/>
    </border>
    <border>
      <left/>
      <right style="thin">
        <color indexed="64"/>
      </right>
      <top style="thin">
        <color indexed="64"/>
      </top>
      <bottom style="medium">
        <color indexed="64"/>
      </bottom>
      <diagonal/>
    </border>
  </borders>
  <cellStyleXfs count="3">
    <xf numFmtId="0" fontId="0" fillId="0" borderId="0"/>
    <xf numFmtId="0" fontId="24" fillId="0" borderId="0"/>
    <xf numFmtId="0" fontId="23" fillId="0" borderId="0"/>
  </cellStyleXfs>
  <cellXfs count="254">
    <xf numFmtId="0" fontId="0" fillId="0" borderId="0" xfId="0" applyAlignment="1"/>
    <xf numFmtId="0" fontId="0" fillId="0" borderId="0" xfId="0" applyAlignment="1">
      <alignment horizontal="lef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xf>
    <xf numFmtId="0" fontId="0" fillId="0" borderId="40" xfId="0" applyBorder="1" applyAlignment="1">
      <alignment horizontal="center" vertical="center" wrapText="1"/>
    </xf>
    <xf numFmtId="0" fontId="4" fillId="0" borderId="0" xfId="0" applyFont="1" applyAlignment="1">
      <alignment vertical="center" wrapText="1"/>
    </xf>
    <xf numFmtId="0" fontId="4" fillId="4" borderId="0" xfId="0" applyFont="1" applyFill="1" applyAlignment="1">
      <alignment horizontal="center" vertical="center" wrapText="1"/>
    </xf>
    <xf numFmtId="0" fontId="1" fillId="0" borderId="41" xfId="0" applyFont="1" applyBorder="1" applyAlignment="1">
      <alignment horizontal="center" vertical="center" wrapText="1"/>
    </xf>
    <xf numFmtId="0" fontId="4" fillId="0" borderId="0" xfId="0" applyFont="1" applyAlignment="1">
      <alignment horizontal="center" vertical="center" wrapText="1"/>
    </xf>
    <xf numFmtId="0" fontId="4" fillId="5" borderId="42" xfId="0" applyFont="1" applyFill="1" applyBorder="1" applyAlignment="1">
      <alignment horizontal="center" vertical="center" wrapText="1"/>
    </xf>
    <xf numFmtId="0" fontId="5" fillId="0" borderId="0" xfId="0" applyFont="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0" xfId="0" applyFont="1" applyAlignment="1">
      <alignment horizontal="center" vertical="center" wrapText="1"/>
    </xf>
    <xf numFmtId="0" fontId="4" fillId="5" borderId="0" xfId="0" applyFont="1" applyFill="1" applyAlignment="1">
      <alignment horizontal="center" vertical="center" wrapText="1"/>
    </xf>
    <xf numFmtId="0" fontId="5" fillId="5" borderId="0" xfId="0" applyFont="1" applyFill="1" applyAlignment="1">
      <alignment horizontal="center" vertical="center" wrapText="1"/>
    </xf>
    <xf numFmtId="0" fontId="0" fillId="5" borderId="0" xfId="0" applyFill="1" applyAlignment="1">
      <alignment horizontal="center" vertical="center" wrapText="1"/>
    </xf>
    <xf numFmtId="0" fontId="7" fillId="0" borderId="0" xfId="0" applyFont="1" applyAlignment="1">
      <alignment horizontal="center" vertical="center" wrapText="1"/>
    </xf>
    <xf numFmtId="166" fontId="1"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7" fillId="6" borderId="0" xfId="0" applyFont="1" applyFill="1" applyAlignment="1">
      <alignment horizontal="center" vertical="center" wrapText="1"/>
    </xf>
    <xf numFmtId="0" fontId="10" fillId="6" borderId="0" xfId="0" applyFont="1" applyFill="1" applyAlignment="1">
      <alignment horizontal="center" vertical="center" wrapText="1"/>
    </xf>
    <xf numFmtId="0" fontId="5" fillId="6" borderId="0" xfId="0" applyFont="1" applyFill="1" applyAlignment="1">
      <alignment horizontal="center" vertical="center" wrapText="1"/>
    </xf>
    <xf numFmtId="0" fontId="11" fillId="6" borderId="0" xfId="0" applyFont="1" applyFill="1" applyAlignment="1">
      <alignment horizontal="center" vertical="center" wrapText="1"/>
    </xf>
    <xf numFmtId="164" fontId="1"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0" fontId="0" fillId="0" borderId="0" xfId="0" applyAlignment="1"/>
    <xf numFmtId="3" fontId="1" fillId="0" borderId="0" xfId="0" applyNumberFormat="1" applyFont="1" applyAlignment="1">
      <alignment horizontal="center" vertical="center" wrapText="1"/>
    </xf>
    <xf numFmtId="0" fontId="1" fillId="0" borderId="0" xfId="0" applyFont="1" applyAlignment="1">
      <alignment horizontal="right" vertical="center" wrapText="1"/>
    </xf>
    <xf numFmtId="0" fontId="8" fillId="0" borderId="0" xfId="0" applyFont="1" applyAlignment="1">
      <alignment horizontal="right" vertical="center" wrapText="1"/>
    </xf>
    <xf numFmtId="9" fontId="1" fillId="0" borderId="0" xfId="0" applyNumberFormat="1"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right" vertical="center" wrapText="1"/>
    </xf>
    <xf numFmtId="0" fontId="12" fillId="0" borderId="0" xfId="0" applyFont="1" applyAlignment="1">
      <alignment horizontal="right" vertical="center" wrapText="1"/>
    </xf>
    <xf numFmtId="0" fontId="13" fillId="0" borderId="0" xfId="0" applyFont="1" applyAlignment="1">
      <alignment horizontal="center" vertical="center" wrapText="1"/>
    </xf>
    <xf numFmtId="167" fontId="1" fillId="0" borderId="0" xfId="0" applyNumberFormat="1" applyFont="1" applyAlignment="1">
      <alignment horizontal="center" vertical="center" wrapText="1"/>
    </xf>
    <xf numFmtId="168" fontId="1" fillId="0" borderId="0" xfId="0" applyNumberFormat="1" applyFont="1" applyAlignment="1">
      <alignment horizontal="center" vertical="center" wrapText="1"/>
    </xf>
    <xf numFmtId="10" fontId="0" fillId="0" borderId="0" xfId="0" applyNumberFormat="1" applyAlignment="1">
      <alignment horizontal="center" vertical="center" wrapText="1"/>
    </xf>
    <xf numFmtId="9" fontId="0" fillId="0" borderId="0" xfId="0" applyNumberFormat="1" applyAlignment="1">
      <alignment horizontal="center" vertical="center" wrapText="1"/>
    </xf>
    <xf numFmtId="164" fontId="0" fillId="0" borderId="0" xfId="0" applyNumberFormat="1" applyAlignment="1">
      <alignment horizontal="center" vertical="center" wrapText="1"/>
    </xf>
    <xf numFmtId="10" fontId="0" fillId="0" borderId="0" xfId="0" applyNumberFormat="1" applyAlignment="1">
      <alignment horizontal="center"/>
    </xf>
    <xf numFmtId="9" fontId="0" fillId="0" borderId="0" xfId="0" applyNumberFormat="1" applyAlignment="1"/>
    <xf numFmtId="10" fontId="0" fillId="0" borderId="0" xfId="0" applyNumberFormat="1" applyAlignment="1">
      <alignment horizontal="center" wrapText="1"/>
    </xf>
    <xf numFmtId="0" fontId="0" fillId="0" borderId="0" xfId="0" applyAlignment="1">
      <alignment horizontal="center"/>
    </xf>
    <xf numFmtId="0" fontId="12" fillId="0" borderId="0" xfId="0" applyFont="1" applyAlignment="1">
      <alignment horizontal="center"/>
    </xf>
    <xf numFmtId="0" fontId="14" fillId="0" borderId="0" xfId="0" applyFont="1" applyAlignment="1">
      <alignment horizontal="left" vertical="center"/>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6" fillId="0" borderId="0" xfId="0" applyFont="1" applyAlignment="1">
      <alignment horizontal="center"/>
    </xf>
    <xf numFmtId="49"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0" fontId="6" fillId="0" borderId="43" xfId="0" applyFont="1" applyBorder="1" applyAlignment="1">
      <alignment horizontal="right" vertical="center" wrapText="1"/>
    </xf>
    <xf numFmtId="0" fontId="6" fillId="0" borderId="44" xfId="0" applyFont="1" applyBorder="1" applyAlignment="1">
      <alignment horizontal="right" vertical="center" wrapText="1"/>
    </xf>
    <xf numFmtId="0" fontId="17" fillId="6" borderId="0" xfId="0" applyFont="1" applyFill="1" applyAlignment="1">
      <alignment horizontal="center" vertical="center" wrapText="1"/>
    </xf>
    <xf numFmtId="0" fontId="18" fillId="0" borderId="0" xfId="0" applyFont="1" applyAlignment="1">
      <alignment horizontal="center" vertical="center" wrapText="1"/>
    </xf>
    <xf numFmtId="165" fontId="18" fillId="0" borderId="0" xfId="0" applyNumberFormat="1" applyFont="1" applyAlignment="1">
      <alignment horizontal="center" vertical="center" wrapText="1"/>
    </xf>
    <xf numFmtId="49" fontId="0" fillId="0" borderId="0" xfId="0" applyNumberFormat="1" applyAlignment="1"/>
    <xf numFmtId="0" fontId="7" fillId="7" borderId="0" xfId="0" applyFont="1" applyFill="1" applyAlignment="1">
      <alignment horizontal="center" vertical="center" wrapText="1"/>
    </xf>
    <xf numFmtId="0" fontId="19" fillId="7" borderId="0" xfId="0" applyFont="1" applyFill="1" applyAlignment="1">
      <alignment horizontal="center" vertical="center" wrapText="1"/>
    </xf>
    <xf numFmtId="0" fontId="11" fillId="7" borderId="0" xfId="0" applyFont="1" applyFill="1" applyAlignment="1">
      <alignment horizontal="center" vertical="center" wrapText="1"/>
    </xf>
    <xf numFmtId="169" fontId="1" fillId="0" borderId="0" xfId="0" applyNumberFormat="1" applyFont="1" applyAlignment="1">
      <alignment horizontal="center" vertical="center" wrapText="1"/>
    </xf>
    <xf numFmtId="0" fontId="10" fillId="0" borderId="0" xfId="0" applyFont="1" applyAlignment="1">
      <alignment horizontal="center" vertical="center" wrapText="1"/>
    </xf>
    <xf numFmtId="9" fontId="0" fillId="0" borderId="0" xfId="0" applyNumberFormat="1" applyAlignment="1">
      <alignment horizontal="center"/>
    </xf>
    <xf numFmtId="3" fontId="7" fillId="0" borderId="0" xfId="0" applyNumberFormat="1" applyFont="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3" fontId="0" fillId="0" borderId="0" xfId="0" applyNumberFormat="1" applyAlignment="1">
      <alignment horizontal="center" vertical="center" wrapText="1"/>
    </xf>
    <xf numFmtId="0" fontId="0" fillId="0" borderId="0" xfId="0" applyAlignment="1">
      <alignment horizontal="left" vertical="center" wrapText="1"/>
    </xf>
    <xf numFmtId="0" fontId="20" fillId="5" borderId="0" xfId="0" applyFont="1" applyFill="1" applyAlignment="1">
      <alignment horizontal="center" vertical="center" wrapText="1"/>
    </xf>
    <xf numFmtId="0" fontId="21" fillId="0" borderId="0" xfId="0" applyFont="1" applyAlignment="1"/>
    <xf numFmtId="0" fontId="21" fillId="0" borderId="18" xfId="0" applyFont="1" applyBorder="1" applyAlignment="1"/>
    <xf numFmtId="0" fontId="0" fillId="0" borderId="18" xfId="0" applyBorder="1" applyAlignment="1">
      <alignment vertical="center"/>
    </xf>
    <xf numFmtId="0" fontId="0" fillId="2" borderId="18" xfId="0" applyFill="1" applyBorder="1" applyAlignment="1">
      <alignment vertical="center"/>
    </xf>
    <xf numFmtId="0" fontId="0" fillId="0" borderId="18" xfId="0" applyBorder="1" applyAlignment="1">
      <alignment vertical="center" wrapText="1"/>
    </xf>
    <xf numFmtId="0" fontId="0" fillId="0" borderId="18" xfId="0" applyBorder="1" applyAlignment="1">
      <alignment wrapText="1"/>
    </xf>
    <xf numFmtId="0" fontId="0" fillId="0" borderId="18" xfId="0" applyBorder="1" applyAlignment="1"/>
    <xf numFmtId="0" fontId="0" fillId="0" borderId="18" xfId="0" applyBorder="1" applyAlignment="1">
      <alignment vertical="top" wrapText="1"/>
    </xf>
    <xf numFmtId="0" fontId="0" fillId="2" borderId="18" xfId="0" applyFill="1" applyBorder="1" applyAlignment="1"/>
    <xf numFmtId="0" fontId="22" fillId="0" borderId="18" xfId="0" applyFont="1" applyBorder="1" applyAlignment="1">
      <alignment vertical="center" wrapText="1"/>
    </xf>
    <xf numFmtId="0" fontId="0" fillId="0" borderId="18" xfId="0" applyBorder="1" applyAlignment="1">
      <alignment horizontal="left" vertical="top"/>
    </xf>
    <xf numFmtId="0" fontId="0" fillId="2" borderId="18" xfId="0" applyFill="1" applyBorder="1" applyAlignment="1">
      <alignment horizontal="left" vertical="top"/>
    </xf>
    <xf numFmtId="0" fontId="0" fillId="0" borderId="18" xfId="0" applyBorder="1" applyAlignment="1">
      <alignment horizontal="left" vertical="top" wrapText="1"/>
    </xf>
    <xf numFmtId="0" fontId="0" fillId="2" borderId="18" xfId="0" applyFill="1" applyBorder="1" applyAlignment="1">
      <alignment vertical="center" wrapText="1"/>
    </xf>
    <xf numFmtId="0" fontId="6" fillId="0" borderId="0" xfId="0" applyFont="1" applyAlignment="1"/>
    <xf numFmtId="0" fontId="0" fillId="0" borderId="18" xfId="0" applyBorder="1" applyAlignment="1">
      <alignment vertical="top"/>
    </xf>
    <xf numFmtId="0" fontId="0" fillId="2" borderId="18" xfId="0" applyFill="1" applyBorder="1" applyAlignment="1">
      <alignment vertical="top"/>
    </xf>
    <xf numFmtId="0" fontId="1" fillId="0" borderId="18" xfId="0" applyFont="1" applyBorder="1" applyAlignment="1">
      <alignment vertical="center"/>
    </xf>
    <xf numFmtId="0" fontId="0" fillId="0" borderId="45" xfId="0" applyBorder="1" applyAlignment="1"/>
    <xf numFmtId="0" fontId="1" fillId="0" borderId="18" xfId="0" applyFont="1" applyBorder="1" applyAlignment="1">
      <alignment wrapText="1"/>
    </xf>
    <xf numFmtId="0" fontId="0" fillId="2" borderId="18" xfId="0" applyFill="1" applyBorder="1" applyAlignment="1">
      <alignment wrapText="1"/>
    </xf>
    <xf numFmtId="0" fontId="8" fillId="0" borderId="18" xfId="0" applyFont="1" applyBorder="1" applyAlignment="1">
      <alignment horizontal="right" vertical="center" wrapText="1"/>
    </xf>
    <xf numFmtId="0" fontId="8" fillId="2" borderId="18" xfId="0" applyFont="1" applyFill="1" applyBorder="1" applyAlignment="1">
      <alignment horizontal="right" vertical="center" wrapText="1"/>
    </xf>
    <xf numFmtId="164" fontId="25" fillId="8" borderId="1" xfId="1" applyNumberFormat="1" applyFont="1" applyFill="1" applyBorder="1" applyAlignment="1">
      <alignment vertical="center"/>
    </xf>
    <xf numFmtId="164" fontId="25" fillId="8" borderId="2" xfId="1" applyNumberFormat="1" applyFont="1" applyFill="1" applyBorder="1" applyAlignment="1">
      <alignment vertical="center"/>
    </xf>
    <xf numFmtId="164" fontId="25" fillId="8" borderId="2" xfId="1" applyNumberFormat="1" applyFont="1" applyFill="1" applyBorder="1" applyAlignment="1">
      <alignment horizontal="center" vertical="center"/>
    </xf>
    <xf numFmtId="164" fontId="25" fillId="8" borderId="3" xfId="1" applyNumberFormat="1" applyFont="1" applyFill="1" applyBorder="1" applyAlignment="1">
      <alignment vertical="center"/>
    </xf>
    <xf numFmtId="0" fontId="26" fillId="0" borderId="0" xfId="0" applyFont="1" applyAlignment="1"/>
    <xf numFmtId="0" fontId="26" fillId="0" borderId="0" xfId="0" applyFont="1" applyBorder="1" applyAlignment="1"/>
    <xf numFmtId="0" fontId="26" fillId="0" borderId="0" xfId="0" applyFont="1" applyBorder="1" applyAlignment="1">
      <alignment wrapText="1"/>
    </xf>
    <xf numFmtId="0" fontId="26" fillId="0" borderId="25" xfId="0" applyFont="1" applyFill="1" applyBorder="1" applyAlignment="1">
      <alignment horizontal="center" wrapText="1"/>
    </xf>
    <xf numFmtId="0" fontId="26" fillId="9" borderId="0" xfId="0" applyFont="1" applyFill="1" applyBorder="1" applyAlignment="1">
      <alignment wrapText="1"/>
    </xf>
    <xf numFmtId="0" fontId="26" fillId="0" borderId="0" xfId="0" applyFont="1" applyFill="1" applyBorder="1" applyAlignment="1"/>
    <xf numFmtId="164" fontId="25" fillId="9" borderId="0" xfId="1" applyNumberFormat="1" applyFont="1" applyFill="1" applyBorder="1" applyAlignment="1">
      <alignment vertical="center"/>
    </xf>
    <xf numFmtId="0" fontId="26" fillId="0" borderId="0" xfId="0" applyFont="1" applyBorder="1" applyAlignment="1">
      <alignment vertical="center" wrapText="1"/>
    </xf>
    <xf numFmtId="0" fontId="26" fillId="9" borderId="0" xfId="0" applyFont="1" applyFill="1" applyBorder="1" applyAlignment="1"/>
    <xf numFmtId="0" fontId="27" fillId="0" borderId="0" xfId="0" applyFont="1" applyBorder="1"/>
    <xf numFmtId="0" fontId="27" fillId="0" borderId="0" xfId="0" applyFont="1"/>
    <xf numFmtId="164" fontId="28" fillId="0" borderId="4" xfId="1" applyNumberFormat="1" applyFont="1" applyFill="1" applyBorder="1"/>
    <xf numFmtId="164" fontId="29" fillId="0" borderId="5" xfId="1" applyNumberFormat="1" applyFont="1" applyBorder="1" applyAlignment="1">
      <alignment horizontal="center"/>
    </xf>
    <xf numFmtId="170" fontId="29" fillId="0" borderId="6" xfId="1" applyNumberFormat="1" applyFont="1" applyFill="1" applyBorder="1" applyAlignment="1">
      <alignment horizontal="center"/>
    </xf>
    <xf numFmtId="164" fontId="28" fillId="0" borderId="5" xfId="1" applyNumberFormat="1" applyFont="1" applyFill="1" applyBorder="1"/>
    <xf numFmtId="0" fontId="27" fillId="0" borderId="0" xfId="0" applyFont="1" applyFill="1" applyBorder="1"/>
    <xf numFmtId="170" fontId="29" fillId="0" borderId="0" xfId="1" applyNumberFormat="1" applyFont="1" applyFill="1" applyBorder="1" applyAlignment="1">
      <alignment horizontal="right"/>
    </xf>
    <xf numFmtId="164" fontId="29" fillId="0" borderId="4" xfId="1" applyNumberFormat="1" applyFont="1" applyFill="1" applyBorder="1" applyAlignment="1">
      <alignment horizontal="left" vertical="center" wrapText="1"/>
    </xf>
    <xf numFmtId="164" fontId="29" fillId="0" borderId="5" xfId="1" applyNumberFormat="1" applyFont="1" applyBorder="1" applyAlignment="1">
      <alignment horizontal="center" vertical="center"/>
    </xf>
    <xf numFmtId="164" fontId="29" fillId="0" borderId="7" xfId="1" applyNumberFormat="1" applyFont="1" applyBorder="1" applyAlignment="1">
      <alignment horizontal="center" vertical="center"/>
    </xf>
    <xf numFmtId="164" fontId="29" fillId="0" borderId="0" xfId="1" applyNumberFormat="1" applyFont="1" applyFill="1" applyBorder="1" applyAlignment="1">
      <alignment vertical="center" wrapText="1"/>
    </xf>
    <xf numFmtId="164" fontId="29" fillId="0" borderId="7" xfId="1" applyNumberFormat="1" applyFont="1" applyFill="1" applyBorder="1" applyAlignment="1">
      <alignment horizontal="center" vertical="center"/>
    </xf>
    <xf numFmtId="164" fontId="29" fillId="0" borderId="6" xfId="1" applyNumberFormat="1" applyFont="1" applyFill="1" applyBorder="1" applyAlignment="1">
      <alignment horizontal="center" vertical="center" wrapText="1"/>
    </xf>
    <xf numFmtId="164" fontId="29" fillId="0" borderId="0" xfId="1" applyNumberFormat="1" applyFont="1" applyFill="1" applyBorder="1" applyAlignment="1">
      <alignment horizontal="right" vertical="center" wrapText="1"/>
    </xf>
    <xf numFmtId="0" fontId="27" fillId="0" borderId="5" xfId="0" applyFont="1" applyFill="1" applyBorder="1"/>
    <xf numFmtId="164" fontId="29" fillId="0" borderId="7" xfId="1" applyNumberFormat="1" applyFont="1" applyBorder="1" applyAlignment="1">
      <alignment horizontal="center"/>
    </xf>
    <xf numFmtId="164" fontId="29" fillId="0" borderId="8" xfId="1" applyNumberFormat="1" applyFont="1" applyFill="1" applyBorder="1" applyAlignment="1">
      <alignment horizontal="center" vertical="center" wrapText="1"/>
    </xf>
    <xf numFmtId="164" fontId="29" fillId="0" borderId="9" xfId="1" applyNumberFormat="1" applyFont="1" applyFill="1" applyBorder="1" applyAlignment="1">
      <alignment horizontal="left" vertical="center" wrapText="1"/>
    </xf>
    <xf numFmtId="164" fontId="29" fillId="0" borderId="10" xfId="1" applyNumberFormat="1" applyFont="1" applyBorder="1" applyAlignment="1">
      <alignment horizontal="center"/>
    </xf>
    <xf numFmtId="164" fontId="29" fillId="0" borderId="11" xfId="1" applyNumberFormat="1" applyFont="1" applyFill="1" applyBorder="1" applyAlignment="1">
      <alignment horizontal="center" vertical="center" wrapText="1"/>
    </xf>
    <xf numFmtId="164" fontId="29" fillId="0" borderId="4" xfId="1" applyNumberFormat="1" applyFont="1" applyFill="1" applyBorder="1"/>
    <xf numFmtId="0" fontId="27" fillId="9" borderId="0" xfId="0" applyFont="1" applyFill="1" applyBorder="1"/>
    <xf numFmtId="164" fontId="29" fillId="0" borderId="12" xfId="1" applyNumberFormat="1" applyFont="1" applyBorder="1" applyAlignment="1">
      <alignment horizontal="center" vertical="center"/>
    </xf>
    <xf numFmtId="170" fontId="29" fillId="0" borderId="13" xfId="1" applyNumberFormat="1" applyFont="1" applyFill="1" applyBorder="1" applyAlignment="1">
      <alignment horizontal="center" vertical="center"/>
    </xf>
    <xf numFmtId="0" fontId="27" fillId="9" borderId="0" xfId="0" applyFont="1" applyFill="1"/>
    <xf numFmtId="164" fontId="30" fillId="10" borderId="14" xfId="1" applyNumberFormat="1" applyFont="1" applyFill="1" applyBorder="1" applyAlignment="1">
      <alignment horizontal="left" vertical="center" wrapText="1"/>
    </xf>
    <xf numFmtId="0" fontId="27" fillId="0" borderId="15" xfId="0" applyFont="1" applyBorder="1"/>
    <xf numFmtId="164" fontId="29" fillId="0" borderId="15" xfId="1" applyNumberFormat="1" applyFont="1" applyBorder="1" applyAlignment="1">
      <alignment horizontal="center" vertical="center"/>
    </xf>
    <xf numFmtId="170" fontId="29" fillId="0" borderId="16" xfId="1" applyNumberFormat="1" applyFont="1" applyFill="1" applyBorder="1" applyAlignment="1">
      <alignment horizontal="center" vertical="center"/>
    </xf>
    <xf numFmtId="170" fontId="29" fillId="0" borderId="17" xfId="1" applyNumberFormat="1" applyFont="1" applyFill="1" applyBorder="1" applyAlignment="1">
      <alignment horizontal="center" vertical="center"/>
    </xf>
    <xf numFmtId="164" fontId="29" fillId="0" borderId="0" xfId="1" applyNumberFormat="1" applyFont="1" applyFill="1" applyBorder="1" applyAlignment="1">
      <alignment horizontal="left" vertical="center" wrapText="1"/>
    </xf>
    <xf numFmtId="164" fontId="29" fillId="0" borderId="0" xfId="1" applyNumberFormat="1" applyFont="1" applyFill="1" applyBorder="1" applyAlignment="1">
      <alignment horizontal="center" vertical="center"/>
    </xf>
    <xf numFmtId="164" fontId="29" fillId="0" borderId="0" xfId="1" applyNumberFormat="1" applyFont="1" applyFill="1" applyBorder="1" applyAlignment="1">
      <alignment horizontal="center" vertical="center" wrapText="1"/>
    </xf>
    <xf numFmtId="3" fontId="29" fillId="0" borderId="18" xfId="1" applyNumberFormat="1" applyFont="1" applyFill="1" applyBorder="1" applyAlignment="1">
      <alignment horizontal="center" vertical="center" wrapText="1"/>
    </xf>
    <xf numFmtId="3" fontId="29" fillId="0" borderId="19" xfId="1" applyNumberFormat="1" applyFont="1" applyFill="1" applyBorder="1" applyAlignment="1">
      <alignment horizontal="center" vertical="center"/>
    </xf>
    <xf numFmtId="164" fontId="29" fillId="0" borderId="20" xfId="1" applyNumberFormat="1" applyFont="1" applyFill="1" applyBorder="1" applyAlignment="1">
      <alignment horizontal="left" vertical="center" wrapText="1"/>
    </xf>
    <xf numFmtId="164" fontId="29" fillId="0" borderId="21" xfId="1" applyNumberFormat="1" applyFont="1" applyBorder="1" applyAlignment="1">
      <alignment horizontal="center" vertical="center"/>
    </xf>
    <xf numFmtId="164" fontId="29" fillId="0" borderId="22" xfId="1" applyNumberFormat="1" applyFont="1" applyFill="1" applyBorder="1" applyAlignment="1">
      <alignment horizontal="center" vertical="center" wrapText="1"/>
    </xf>
    <xf numFmtId="164" fontId="29" fillId="10" borderId="9" xfId="1" applyNumberFormat="1" applyFont="1" applyFill="1" applyBorder="1" applyAlignment="1">
      <alignment vertical="center" wrapText="1"/>
    </xf>
    <xf numFmtId="164" fontId="29" fillId="10" borderId="7" xfId="1" applyNumberFormat="1" applyFont="1" applyFill="1" applyBorder="1" applyAlignment="1">
      <alignment vertical="center" wrapText="1"/>
    </xf>
    <xf numFmtId="164" fontId="29" fillId="10" borderId="23" xfId="1" applyNumberFormat="1" applyFont="1" applyFill="1" applyBorder="1" applyAlignment="1">
      <alignment vertical="center" wrapText="1"/>
    </xf>
    <xf numFmtId="0" fontId="27" fillId="0" borderId="0" xfId="0" applyFont="1" applyBorder="1" applyAlignment="1"/>
    <xf numFmtId="164" fontId="29" fillId="0" borderId="14" xfId="1" applyNumberFormat="1" applyFont="1" applyFill="1" applyBorder="1" applyAlignment="1">
      <alignment horizontal="left" vertical="center" wrapText="1"/>
    </xf>
    <xf numFmtId="3" fontId="29" fillId="0" borderId="11" xfId="1" applyNumberFormat="1" applyFont="1" applyFill="1" applyBorder="1" applyAlignment="1">
      <alignment horizontal="center" vertical="center"/>
    </xf>
    <xf numFmtId="164" fontId="29" fillId="0" borderId="24" xfId="1" applyNumberFormat="1" applyFont="1" applyFill="1" applyBorder="1" applyAlignment="1">
      <alignment horizontal="left" vertical="center" wrapText="1"/>
    </xf>
    <xf numFmtId="164" fontId="29" fillId="0" borderId="15" xfId="1" applyNumberFormat="1" applyFont="1" applyFill="1" applyBorder="1" applyAlignment="1">
      <alignment horizontal="center"/>
    </xf>
    <xf numFmtId="164" fontId="29" fillId="0" borderId="26" xfId="1" applyNumberFormat="1" applyFont="1" applyFill="1" applyBorder="1" applyAlignment="1">
      <alignment horizontal="left" vertical="center" wrapText="1"/>
    </xf>
    <xf numFmtId="170" fontId="29" fillId="0" borderId="8" xfId="1" applyNumberFormat="1" applyFont="1" applyFill="1" applyBorder="1" applyAlignment="1">
      <alignment horizontal="center" vertical="center"/>
    </xf>
    <xf numFmtId="164" fontId="26" fillId="0" borderId="11" xfId="0" applyNumberFormat="1" applyFont="1" applyFill="1" applyBorder="1" applyAlignment="1">
      <alignment horizontal="center"/>
    </xf>
    <xf numFmtId="0" fontId="27" fillId="0" borderId="0" xfId="0" applyFont="1" applyBorder="1" applyAlignment="1">
      <alignment vertical="center"/>
    </xf>
    <xf numFmtId="164" fontId="29" fillId="0" borderId="28" xfId="1" applyNumberFormat="1" applyFont="1" applyFill="1" applyBorder="1" applyAlignment="1">
      <alignment horizontal="left" vertical="center" wrapText="1"/>
    </xf>
    <xf numFmtId="164" fontId="29" fillId="0" borderId="21" xfId="1" applyNumberFormat="1" applyFont="1" applyBorder="1" applyAlignment="1">
      <alignment horizontal="center"/>
    </xf>
    <xf numFmtId="170" fontId="29" fillId="0" borderId="11" xfId="1" applyNumberFormat="1" applyFont="1" applyFill="1" applyBorder="1" applyAlignment="1">
      <alignment horizontal="center" vertical="center"/>
    </xf>
    <xf numFmtId="170" fontId="29" fillId="9" borderId="0" xfId="1" applyNumberFormat="1" applyFont="1" applyFill="1" applyBorder="1" applyAlignment="1">
      <alignment horizontal="right" vertical="center"/>
    </xf>
    <xf numFmtId="0" fontId="27" fillId="9" borderId="0" xfId="0" applyFont="1" applyFill="1" applyBorder="1" applyAlignment="1">
      <alignment vertical="center"/>
    </xf>
    <xf numFmtId="171" fontId="29" fillId="0" borderId="17" xfId="1" applyNumberFormat="1" applyFont="1" applyFill="1" applyBorder="1" applyAlignment="1">
      <alignment horizontal="center"/>
    </xf>
    <xf numFmtId="171" fontId="29" fillId="9" borderId="0" xfId="1" applyNumberFormat="1" applyFont="1" applyFill="1" applyBorder="1" applyAlignment="1">
      <alignment horizontal="right" vertical="center"/>
    </xf>
    <xf numFmtId="0" fontId="27" fillId="9" borderId="0" xfId="0" applyFont="1" applyFill="1" applyBorder="1" applyAlignment="1">
      <alignment wrapText="1"/>
    </xf>
    <xf numFmtId="0" fontId="27" fillId="0" borderId="0" xfId="0" applyFont="1" applyBorder="1" applyAlignment="1">
      <alignment wrapText="1"/>
    </xf>
    <xf numFmtId="171" fontId="29" fillId="0" borderId="8" xfId="1" applyNumberFormat="1" applyFont="1" applyFill="1" applyBorder="1" applyAlignment="1">
      <alignment horizontal="center"/>
    </xf>
    <xf numFmtId="0" fontId="27" fillId="0" borderId="0" xfId="0" applyFont="1" applyFill="1" applyBorder="1" applyAlignment="1"/>
    <xf numFmtId="170" fontId="29" fillId="0" borderId="22" xfId="1" applyNumberFormat="1" applyFont="1" applyFill="1" applyBorder="1" applyAlignment="1">
      <alignment horizontal="center" vertical="center"/>
    </xf>
    <xf numFmtId="0" fontId="27" fillId="0" borderId="0" xfId="0" applyFont="1" applyAlignment="1"/>
    <xf numFmtId="164" fontId="30" fillId="0" borderId="14" xfId="1" applyNumberFormat="1" applyFont="1" applyBorder="1" applyAlignment="1">
      <alignment horizontal="center" vertical="center" wrapText="1"/>
    </xf>
    <xf numFmtId="164" fontId="29" fillId="0" borderId="29" xfId="1" applyNumberFormat="1" applyFont="1" applyBorder="1" applyAlignment="1">
      <alignment horizontal="center" vertical="center" wrapText="1"/>
    </xf>
    <xf numFmtId="164" fontId="29" fillId="0" borderId="16" xfId="1" applyNumberFormat="1" applyFont="1" applyFill="1" applyBorder="1" applyAlignment="1">
      <alignment horizontal="center" vertical="center" wrapText="1"/>
    </xf>
    <xf numFmtId="164" fontId="29" fillId="0" borderId="17" xfId="1" applyNumberFormat="1" applyFont="1" applyBorder="1" applyAlignment="1">
      <alignment horizontal="center" vertical="center" wrapText="1"/>
    </xf>
    <xf numFmtId="164" fontId="29" fillId="9" borderId="0" xfId="1" applyNumberFormat="1" applyFont="1" applyFill="1" applyBorder="1" applyAlignment="1">
      <alignment horizontal="center" vertical="center" wrapText="1"/>
    </xf>
    <xf numFmtId="164" fontId="30" fillId="0" borderId="4" xfId="1" applyNumberFormat="1" applyFont="1" applyBorder="1" applyAlignment="1">
      <alignment horizontal="center" vertical="center" wrapText="1"/>
    </xf>
    <xf numFmtId="164" fontId="29" fillId="0" borderId="5" xfId="1" applyNumberFormat="1" applyFont="1" applyBorder="1" applyAlignment="1">
      <alignment horizontal="center" vertical="center" wrapText="1"/>
    </xf>
    <xf numFmtId="164" fontId="29" fillId="0" borderId="30" xfId="1" applyNumberFormat="1" applyFont="1" applyFill="1" applyBorder="1" applyAlignment="1">
      <alignment horizontal="center" vertical="center" wrapText="1"/>
    </xf>
    <xf numFmtId="164" fontId="29" fillId="0" borderId="4" xfId="1" applyNumberFormat="1" applyFont="1" applyBorder="1" applyAlignment="1">
      <alignment horizontal="center" vertical="center"/>
    </xf>
    <xf numFmtId="0" fontId="27" fillId="9" borderId="0" xfId="0" applyFont="1" applyFill="1" applyBorder="1" applyAlignment="1">
      <alignment horizontal="center"/>
    </xf>
    <xf numFmtId="164" fontId="30" fillId="9" borderId="0" xfId="1" applyNumberFormat="1" applyFont="1" applyFill="1" applyBorder="1" applyAlignment="1">
      <alignment horizontal="center" vertical="center"/>
    </xf>
    <xf numFmtId="170" fontId="29" fillId="9" borderId="0" xfId="1" applyNumberFormat="1" applyFont="1" applyFill="1" applyBorder="1" applyAlignment="1">
      <alignment horizontal="right"/>
    </xf>
    <xf numFmtId="164" fontId="29" fillId="0" borderId="9" xfId="1" applyNumberFormat="1" applyFont="1" applyBorder="1" applyAlignment="1">
      <alignment horizontal="center" vertical="center"/>
    </xf>
    <xf numFmtId="164" fontId="29" fillId="9" borderId="0" xfId="1" applyNumberFormat="1" applyFont="1" applyFill="1" applyBorder="1" applyAlignment="1">
      <alignment horizontal="right" vertical="center" wrapText="1"/>
    </xf>
    <xf numFmtId="164" fontId="29" fillId="0" borderId="0" xfId="1" applyNumberFormat="1" applyFont="1" applyBorder="1" applyAlignment="1">
      <alignment horizontal="left" vertical="center" wrapText="1"/>
    </xf>
    <xf numFmtId="164" fontId="29" fillId="0" borderId="0" xfId="1" applyNumberFormat="1" applyFont="1" applyBorder="1" applyAlignment="1">
      <alignment horizontal="center" vertical="center"/>
    </xf>
    <xf numFmtId="164" fontId="29" fillId="0" borderId="0" xfId="1" applyNumberFormat="1" applyFont="1" applyBorder="1" applyAlignment="1">
      <alignment vertical="top" wrapText="1"/>
    </xf>
    <xf numFmtId="164" fontId="29" fillId="0" borderId="20" xfId="1" applyNumberFormat="1" applyFont="1" applyBorder="1" applyAlignment="1">
      <alignment horizontal="center" vertical="center"/>
    </xf>
    <xf numFmtId="164" fontId="29" fillId="0" borderId="10" xfId="1" applyNumberFormat="1" applyFont="1" applyBorder="1" applyAlignment="1">
      <alignment horizontal="center" vertical="center"/>
    </xf>
    <xf numFmtId="164" fontId="29" fillId="0" borderId="31" xfId="1" applyNumberFormat="1" applyFont="1" applyFill="1" applyBorder="1" applyAlignment="1">
      <alignment horizontal="center" vertical="center" wrapText="1"/>
    </xf>
    <xf numFmtId="164" fontId="29" fillId="10" borderId="14" xfId="1" applyNumberFormat="1" applyFont="1" applyFill="1" applyBorder="1"/>
    <xf numFmtId="164" fontId="29" fillId="10" borderId="15" xfId="1" applyNumberFormat="1" applyFont="1" applyFill="1" applyBorder="1" applyAlignment="1">
      <alignment horizontal="center"/>
    </xf>
    <xf numFmtId="170" fontId="29" fillId="0" borderId="16" xfId="1" applyNumberFormat="1" applyFont="1" applyFill="1" applyBorder="1" applyAlignment="1">
      <alignment horizontal="center"/>
    </xf>
    <xf numFmtId="170" fontId="29" fillId="0" borderId="32" xfId="1" applyNumberFormat="1" applyFont="1" applyFill="1" applyBorder="1" applyAlignment="1">
      <alignment horizontal="center"/>
    </xf>
    <xf numFmtId="170" fontId="29" fillId="0" borderId="29" xfId="1" applyNumberFormat="1" applyFont="1" applyFill="1" applyBorder="1" applyAlignment="1">
      <alignment horizontal="center"/>
    </xf>
    <xf numFmtId="170" fontId="29" fillId="0" borderId="17" xfId="1" applyNumberFormat="1" applyFont="1" applyFill="1" applyBorder="1" applyAlignment="1">
      <alignment horizontal="center"/>
    </xf>
    <xf numFmtId="164" fontId="29" fillId="10" borderId="4" xfId="1" applyNumberFormat="1" applyFont="1" applyFill="1" applyBorder="1"/>
    <xf numFmtId="164" fontId="29" fillId="10" borderId="5" xfId="1" applyNumberFormat="1" applyFont="1" applyFill="1" applyBorder="1" applyAlignment="1">
      <alignment horizontal="center"/>
    </xf>
    <xf numFmtId="170" fontId="29" fillId="0" borderId="30" xfId="1" applyNumberFormat="1" applyFont="1" applyFill="1" applyBorder="1" applyAlignment="1">
      <alignment horizontal="center"/>
    </xf>
    <xf numFmtId="0" fontId="27" fillId="0" borderId="16" xfId="0" applyFont="1" applyBorder="1"/>
    <xf numFmtId="0" fontId="26" fillId="0" borderId="16" xfId="0" applyFont="1" applyFill="1" applyBorder="1" applyAlignment="1">
      <alignment horizontal="center"/>
    </xf>
    <xf numFmtId="0" fontId="26" fillId="0" borderId="32" xfId="0" applyFont="1" applyFill="1" applyBorder="1" applyAlignment="1">
      <alignment horizontal="center"/>
    </xf>
    <xf numFmtId="0" fontId="26" fillId="0" borderId="32" xfId="0" applyFont="1" applyBorder="1" applyAlignment="1">
      <alignment horizontal="center"/>
    </xf>
    <xf numFmtId="0" fontId="26" fillId="0" borderId="17" xfId="0" applyFont="1" applyBorder="1" applyAlignment="1">
      <alignment horizontal="center"/>
    </xf>
    <xf numFmtId="0" fontId="27" fillId="0" borderId="0" xfId="0" applyFont="1" applyFill="1" applyBorder="1" applyAlignment="1">
      <alignment horizontal="left"/>
    </xf>
    <xf numFmtId="164" fontId="29" fillId="0" borderId="27" xfId="1" applyNumberFormat="1" applyFont="1" applyFill="1" applyBorder="1" applyAlignment="1">
      <alignment horizontal="center" vertical="center" wrapText="1"/>
    </xf>
    <xf numFmtId="164" fontId="29" fillId="0" borderId="33" xfId="1" applyNumberFormat="1" applyFont="1" applyBorder="1" applyAlignment="1">
      <alignment horizontal="center"/>
    </xf>
    <xf numFmtId="0" fontId="26" fillId="0" borderId="16" xfId="0" applyFont="1" applyBorder="1" applyAlignment="1">
      <alignment horizontal="center"/>
    </xf>
    <xf numFmtId="0" fontId="26" fillId="0" borderId="17" xfId="0" applyFont="1" applyFill="1" applyBorder="1" applyAlignment="1">
      <alignment horizontal="center"/>
    </xf>
    <xf numFmtId="164" fontId="28" fillId="0" borderId="14" xfId="1" applyNumberFormat="1" applyFont="1" applyFill="1" applyBorder="1"/>
    <xf numFmtId="164" fontId="29" fillId="0" borderId="15" xfId="1" applyNumberFormat="1" applyFont="1" applyBorder="1" applyAlignment="1">
      <alignment horizontal="center"/>
    </xf>
    <xf numFmtId="164" fontId="28" fillId="0" borderId="24" xfId="1" applyNumberFormat="1" applyFont="1" applyFill="1" applyBorder="1"/>
    <xf numFmtId="0" fontId="27" fillId="0" borderId="34" xfId="0" applyFont="1" applyBorder="1"/>
    <xf numFmtId="164" fontId="29" fillId="0" borderId="35" xfId="1" applyNumberFormat="1" applyFont="1" applyFill="1" applyBorder="1" applyAlignment="1">
      <alignment horizontal="left" vertical="center" wrapText="1"/>
    </xf>
    <xf numFmtId="172" fontId="29" fillId="0" borderId="8" xfId="1" applyNumberFormat="1" applyFont="1" applyFill="1" applyBorder="1" applyAlignment="1">
      <alignment horizontal="center" vertical="center"/>
    </xf>
    <xf numFmtId="170" fontId="29" fillId="0" borderId="36" xfId="1" applyNumberFormat="1" applyFont="1" applyFill="1" applyBorder="1" applyAlignment="1">
      <alignment horizontal="center" vertical="center"/>
    </xf>
    <xf numFmtId="164" fontId="26" fillId="0" borderId="17" xfId="0" applyNumberFormat="1" applyFont="1" applyFill="1" applyBorder="1" applyAlignment="1">
      <alignment horizontal="center" vertical="center"/>
    </xf>
    <xf numFmtId="170" fontId="29" fillId="9" borderId="0" xfId="1" applyNumberFormat="1" applyFont="1" applyFill="1" applyBorder="1" applyAlignment="1">
      <alignment horizontal="left" vertical="center"/>
    </xf>
    <xf numFmtId="0" fontId="27" fillId="9" borderId="0" xfId="0" applyFont="1" applyFill="1" applyBorder="1" applyAlignment="1">
      <alignment horizontal="left" vertical="center"/>
    </xf>
    <xf numFmtId="0" fontId="27" fillId="0" borderId="0" xfId="0" applyFont="1" applyBorder="1" applyAlignment="1">
      <alignment horizontal="left" vertical="center"/>
    </xf>
    <xf numFmtId="0" fontId="27" fillId="0" borderId="0" xfId="0" applyFont="1" applyAlignment="1">
      <alignment horizontal="left" vertical="center"/>
    </xf>
    <xf numFmtId="0" fontId="26" fillId="0" borderId="25" xfId="0" applyFont="1" applyFill="1" applyBorder="1" applyAlignment="1">
      <alignment horizontal="center"/>
    </xf>
    <xf numFmtId="171" fontId="29" fillId="0" borderId="17" xfId="1" applyNumberFormat="1" applyFont="1" applyFill="1" applyBorder="1" applyAlignment="1">
      <alignment horizontal="center" vertical="center"/>
    </xf>
    <xf numFmtId="164" fontId="29" fillId="0" borderId="0" xfId="1" applyNumberFormat="1" applyFont="1" applyBorder="1" applyAlignment="1">
      <alignment vertical="center"/>
    </xf>
    <xf numFmtId="171" fontId="29" fillId="0" borderId="8" xfId="1" applyNumberFormat="1" applyFont="1" applyFill="1" applyBorder="1" applyAlignment="1">
      <alignment horizontal="center" vertical="center"/>
    </xf>
    <xf numFmtId="170" fontId="29" fillId="0" borderId="37" xfId="1" applyNumberFormat="1" applyFont="1" applyFill="1" applyBorder="1" applyAlignment="1">
      <alignment horizontal="center" vertical="center"/>
    </xf>
    <xf numFmtId="164" fontId="29" fillId="0" borderId="32" xfId="1" applyNumberFormat="1" applyFont="1" applyFill="1" applyBorder="1" applyAlignment="1">
      <alignment horizontal="center" vertical="center" wrapText="1"/>
    </xf>
    <xf numFmtId="164" fontId="29" fillId="0" borderId="38" xfId="1" applyNumberFormat="1" applyFont="1" applyFill="1" applyBorder="1" applyAlignment="1">
      <alignment horizontal="center" vertical="center" wrapText="1"/>
    </xf>
    <xf numFmtId="164" fontId="29" fillId="0" borderId="39" xfId="1" applyNumberFormat="1" applyFont="1" applyFill="1" applyBorder="1" applyAlignment="1">
      <alignment horizontal="center" vertical="center" wrapText="1"/>
    </xf>
    <xf numFmtId="164" fontId="29" fillId="10" borderId="28" xfId="1" applyNumberFormat="1" applyFont="1" applyFill="1" applyBorder="1"/>
    <xf numFmtId="164" fontId="29" fillId="10" borderId="21" xfId="1" applyNumberFormat="1" applyFont="1" applyFill="1" applyBorder="1" applyAlignment="1">
      <alignment horizontal="center"/>
    </xf>
    <xf numFmtId="170" fontId="29" fillId="0" borderId="31" xfId="1" applyNumberFormat="1" applyFont="1" applyFill="1" applyBorder="1" applyAlignment="1">
      <alignment horizontal="center"/>
    </xf>
    <xf numFmtId="170" fontId="29" fillId="0" borderId="22" xfId="1" applyNumberFormat="1" applyFont="1" applyFill="1" applyBorder="1" applyAlignment="1">
      <alignment horizontal="center"/>
    </xf>
    <xf numFmtId="0" fontId="27" fillId="0" borderId="0" xfId="2" applyFont="1" applyAlignment="1">
      <alignment vertical="center"/>
    </xf>
    <xf numFmtId="0" fontId="27" fillId="0" borderId="0" xfId="2" applyFont="1" applyAlignment="1">
      <alignment horizontal="center" vertical="center"/>
    </xf>
    <xf numFmtId="0" fontId="27" fillId="0" borderId="0" xfId="2" applyFont="1" applyAlignment="1"/>
    <xf numFmtId="164" fontId="29" fillId="0" borderId="9" xfId="1" applyNumberFormat="1" applyFont="1" applyFill="1" applyBorder="1" applyAlignment="1">
      <alignment horizontal="left" vertical="center" wrapText="1"/>
    </xf>
    <xf numFmtId="164" fontId="29" fillId="0" borderId="7" xfId="1" applyNumberFormat="1" applyFont="1" applyFill="1" applyBorder="1" applyAlignment="1">
      <alignment horizontal="left" vertical="center" wrapText="1"/>
    </xf>
    <xf numFmtId="164" fontId="29" fillId="0" borderId="20" xfId="1" applyNumberFormat="1" applyFont="1" applyFill="1" applyBorder="1" applyAlignment="1">
      <alignment horizontal="left" vertical="center" wrapText="1"/>
    </xf>
    <xf numFmtId="164" fontId="29" fillId="0" borderId="10" xfId="1" applyNumberFormat="1" applyFont="1" applyFill="1" applyBorder="1" applyAlignment="1">
      <alignment horizontal="left" vertical="center" wrapText="1"/>
    </xf>
    <xf numFmtId="164" fontId="29" fillId="0" borderId="1" xfId="1" applyNumberFormat="1" applyFont="1" applyFill="1" applyBorder="1" applyAlignment="1">
      <alignment horizontal="left" vertical="center" wrapText="1"/>
    </xf>
    <xf numFmtId="164" fontId="29" fillId="0" borderId="2" xfId="1" applyNumberFormat="1" applyFont="1" applyFill="1" applyBorder="1" applyAlignment="1">
      <alignment horizontal="left" vertical="center" wrapText="1"/>
    </xf>
    <xf numFmtId="164" fontId="29" fillId="10" borderId="9" xfId="1" applyNumberFormat="1" applyFont="1" applyFill="1" applyBorder="1" applyAlignment="1">
      <alignment horizontal="left" vertical="center" wrapText="1"/>
    </xf>
    <xf numFmtId="164" fontId="29" fillId="10" borderId="7" xfId="1" applyNumberFormat="1" applyFont="1" applyFill="1" applyBorder="1" applyAlignment="1">
      <alignment horizontal="left" vertical="center" wrapText="1"/>
    </xf>
    <xf numFmtId="164" fontId="29" fillId="10" borderId="23" xfId="1" applyNumberFormat="1" applyFont="1" applyFill="1" applyBorder="1" applyAlignment="1">
      <alignment horizontal="left" vertical="center" wrapText="1"/>
    </xf>
    <xf numFmtId="164" fontId="29" fillId="0" borderId="23" xfId="1" applyNumberFormat="1" applyFont="1" applyFill="1" applyBorder="1" applyAlignment="1">
      <alignment horizontal="left" vertical="center" wrapText="1"/>
    </xf>
    <xf numFmtId="0" fontId="26" fillId="0" borderId="20"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6" fillId="0" borderId="46" xfId="0" applyFont="1" applyFill="1" applyBorder="1" applyAlignment="1">
      <alignment horizontal="left" vertical="center" wrapText="1"/>
    </xf>
  </cellXfs>
  <cellStyles count="3">
    <cellStyle name="Standard" xfId="0" builtinId="0"/>
    <cellStyle name="Standard 2" xfId="1"/>
    <cellStyle name="Stand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pfandbrief.de/cms/_internet.nsf/0/06BFDC302B658001C12579E20038498C/$FILE/DE_PfandBG_10.2009.pdf?OpenElement" TargetMode="External"/><Relationship Id="rId7" Type="http://schemas.openxmlformats.org/officeDocument/2006/relationships/hyperlink" Target="http://www.pfandbrief.de/cms/_internet.nsf/tindex/de_111.htm" TargetMode="External"/><Relationship Id="rId2" Type="http://schemas.openxmlformats.org/officeDocument/2006/relationships/hyperlink" Target="http://www.pfandbrief.de/cms/_internet.nsf/0/2E2059E444935AC8C1257D74003309A0/$FILE/vdp_Broschuere_BelWert_2011_11_04_DE.pdf" TargetMode="External"/><Relationship Id="rId1" Type="http://schemas.openxmlformats.org/officeDocument/2006/relationships/hyperlink" Target="http://www.pfandbrief.de/cms/_internet.nsf/0/06A21D027F07E932C12579E200384989/$FILE/DE_PfandBarWertV_01.2011.pdf?OpenElement" TargetMode="External"/><Relationship Id="rId6" Type="http://schemas.openxmlformats.org/officeDocument/2006/relationships/hyperlink" Target="javascript:openlink('INT','unique96ADC6E3D6E107A6C12578C2003839F5','1','');" TargetMode="External"/><Relationship Id="rId5" Type="http://schemas.openxmlformats.org/officeDocument/2006/relationships/hyperlink" Target="javascript:openlink('INT','unique96ADC6E3D6E107A6C12578C2003839F5','1','');" TargetMode="External"/><Relationship Id="rId4" Type="http://schemas.openxmlformats.org/officeDocument/2006/relationships/hyperlink" Target="javascript:openlink('INT','unique96ADC6E3D6E107A6C12578C2003839F5','1','');"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320"/>
    <pageSetUpPr fitToPage="1"/>
  </sheetPr>
  <dimension ref="A1:AMK71"/>
  <sheetViews>
    <sheetView tabSelected="1" zoomScaleNormal="100" workbookViewId="0"/>
  </sheetViews>
  <sheetFormatPr baseColWidth="10" defaultColWidth="9.140625" defaultRowHeight="11.25" x14ac:dyDescent="0.2"/>
  <cols>
    <col min="1" max="1" width="46" style="238" customWidth="1"/>
    <col min="2" max="2" width="11.5703125" style="238" customWidth="1"/>
    <col min="3" max="3" width="15.7109375" style="239" customWidth="1"/>
    <col min="4" max="8" width="15.7109375" style="238" customWidth="1"/>
    <col min="9" max="9" width="16.7109375" style="238" customWidth="1"/>
    <col min="10" max="10" width="17.7109375" style="238" customWidth="1"/>
    <col min="11" max="11" width="27" style="238" customWidth="1"/>
    <col min="12" max="12" width="38.140625" style="238" customWidth="1"/>
    <col min="13" max="13" width="37.85546875" style="238" customWidth="1"/>
    <col min="14" max="1025" width="11.42578125" style="238" customWidth="1"/>
    <col min="1026" max="16384" width="9.140625" style="240"/>
  </cols>
  <sheetData>
    <row r="1" spans="1:13" s="112" customFormat="1" ht="15.75" customHeight="1" thickBot="1" x14ac:dyDescent="0.25">
      <c r="A1" s="98" t="s">
        <v>0</v>
      </c>
      <c r="B1" s="99" t="s">
        <v>1</v>
      </c>
      <c r="C1" s="100"/>
      <c r="D1" s="99"/>
      <c r="E1" s="99"/>
      <c r="F1" s="99"/>
      <c r="G1" s="99"/>
      <c r="H1" s="101"/>
      <c r="I1" s="111"/>
      <c r="J1" s="111"/>
      <c r="K1" s="111"/>
      <c r="L1" s="111"/>
    </row>
    <row r="2" spans="1:13" s="112" customFormat="1" x14ac:dyDescent="0.2">
      <c r="A2" s="113" t="s">
        <v>2</v>
      </c>
      <c r="B2" s="114" t="s">
        <v>3</v>
      </c>
      <c r="C2" s="115">
        <v>25945.312999999998</v>
      </c>
      <c r="D2" s="116" t="s">
        <v>4</v>
      </c>
      <c r="E2" s="116"/>
      <c r="F2" s="116"/>
      <c r="G2" s="114" t="s">
        <v>3</v>
      </c>
      <c r="H2" s="115">
        <v>24937.537</v>
      </c>
      <c r="J2" s="117"/>
      <c r="K2" s="118"/>
      <c r="L2" s="118"/>
    </row>
    <row r="3" spans="1:13" s="112" customFormat="1" ht="15" customHeight="1" x14ac:dyDescent="0.2">
      <c r="A3" s="119" t="s">
        <v>5</v>
      </c>
      <c r="B3" s="120" t="s">
        <v>6</v>
      </c>
      <c r="C3" s="115">
        <v>8</v>
      </c>
      <c r="D3" s="242" t="s">
        <v>7</v>
      </c>
      <c r="E3" s="242"/>
      <c r="F3" s="242"/>
      <c r="G3" s="121" t="s">
        <v>6</v>
      </c>
      <c r="H3" s="115">
        <v>9</v>
      </c>
      <c r="J3" s="117"/>
      <c r="K3" s="122"/>
      <c r="L3" s="122"/>
      <c r="M3" s="102"/>
    </row>
    <row r="4" spans="1:13" s="112" customFormat="1" ht="15" customHeight="1" x14ac:dyDescent="0.2">
      <c r="A4" s="119" t="s">
        <v>8</v>
      </c>
      <c r="B4" s="123" t="s">
        <v>9</v>
      </c>
      <c r="C4" s="124">
        <v>100</v>
      </c>
      <c r="D4" s="242" t="s">
        <v>10</v>
      </c>
      <c r="E4" s="242"/>
      <c r="F4" s="242"/>
      <c r="G4" s="114" t="s">
        <v>11</v>
      </c>
      <c r="H4" s="124" t="s">
        <v>12</v>
      </c>
      <c r="K4" s="125"/>
      <c r="L4" s="125"/>
    </row>
    <row r="5" spans="1:13" s="112" customFormat="1" ht="15" customHeight="1" x14ac:dyDescent="0.2">
      <c r="A5" s="119" t="s">
        <v>13</v>
      </c>
      <c r="B5" s="126"/>
      <c r="C5" s="124" t="s">
        <v>14</v>
      </c>
      <c r="D5" s="242" t="s">
        <v>15</v>
      </c>
      <c r="E5" s="242"/>
      <c r="F5" s="242"/>
      <c r="G5" s="127" t="s">
        <v>16</v>
      </c>
      <c r="H5" s="128" t="s">
        <v>17</v>
      </c>
      <c r="K5" s="125"/>
      <c r="L5" s="125"/>
    </row>
    <row r="6" spans="1:13" s="112" customFormat="1" ht="15" customHeight="1" x14ac:dyDescent="0.2">
      <c r="A6" s="119" t="s">
        <v>18</v>
      </c>
      <c r="B6" s="114" t="s">
        <v>11</v>
      </c>
      <c r="C6" s="124" t="s">
        <v>19</v>
      </c>
      <c r="D6" s="242" t="s">
        <v>20</v>
      </c>
      <c r="E6" s="242"/>
      <c r="F6" s="242"/>
      <c r="G6" s="127" t="s">
        <v>11</v>
      </c>
      <c r="H6" s="128" t="s">
        <v>12</v>
      </c>
      <c r="K6" s="125"/>
      <c r="L6" s="125"/>
    </row>
    <row r="7" spans="1:13" s="112" customFormat="1" ht="15" customHeight="1" thickBot="1" x14ac:dyDescent="0.25">
      <c r="A7" s="129" t="s">
        <v>21</v>
      </c>
      <c r="B7" s="123" t="s">
        <v>9</v>
      </c>
      <c r="C7" s="124" t="s">
        <v>19</v>
      </c>
      <c r="D7" s="244" t="s">
        <v>22</v>
      </c>
      <c r="E7" s="244"/>
      <c r="F7" s="244"/>
      <c r="G7" s="130" t="s">
        <v>11</v>
      </c>
      <c r="H7" s="131" t="s">
        <v>19</v>
      </c>
      <c r="K7" s="125"/>
      <c r="L7" s="125"/>
    </row>
    <row r="8" spans="1:13" s="112" customFormat="1" ht="15" customHeight="1" thickBot="1" x14ac:dyDescent="0.25">
      <c r="A8" s="132" t="s">
        <v>23</v>
      </c>
      <c r="B8" s="114" t="s">
        <v>9</v>
      </c>
      <c r="C8" s="115">
        <v>2</v>
      </c>
      <c r="D8" s="133"/>
      <c r="E8" s="133"/>
      <c r="F8" s="133"/>
      <c r="G8" s="133"/>
      <c r="H8" s="133"/>
      <c r="K8" s="125"/>
      <c r="L8" s="125"/>
    </row>
    <row r="9" spans="1:13" s="112" customFormat="1" ht="15" customHeight="1" thickBot="1" x14ac:dyDescent="0.25">
      <c r="A9" s="119" t="s">
        <v>24</v>
      </c>
      <c r="B9" s="114" t="s">
        <v>11</v>
      </c>
      <c r="C9" s="124" t="s">
        <v>19</v>
      </c>
      <c r="D9" s="245" t="s">
        <v>25</v>
      </c>
      <c r="E9" s="246"/>
      <c r="F9" s="246"/>
      <c r="G9" s="134" t="s">
        <v>3</v>
      </c>
      <c r="H9" s="135">
        <v>990.88599999999997</v>
      </c>
      <c r="I9" s="111"/>
      <c r="J9" s="111"/>
      <c r="K9" s="111"/>
      <c r="L9" s="111"/>
    </row>
    <row r="10" spans="1:13" s="112" customFormat="1" ht="15" customHeight="1" thickBot="1" x14ac:dyDescent="0.25">
      <c r="A10" s="119" t="s">
        <v>26</v>
      </c>
      <c r="B10" s="114" t="s">
        <v>11</v>
      </c>
      <c r="C10" s="124" t="s">
        <v>19</v>
      </c>
      <c r="D10" s="136"/>
      <c r="E10" s="136"/>
      <c r="F10" s="136"/>
      <c r="G10" s="136"/>
      <c r="H10" s="136"/>
      <c r="I10" s="111"/>
      <c r="J10" s="111"/>
      <c r="K10" s="111"/>
      <c r="L10" s="111"/>
    </row>
    <row r="11" spans="1:13" s="112" customFormat="1" ht="15" customHeight="1" x14ac:dyDescent="0.2">
      <c r="A11" s="129" t="s">
        <v>27</v>
      </c>
      <c r="B11" s="121" t="s">
        <v>28</v>
      </c>
      <c r="C11" s="124" t="s">
        <v>19</v>
      </c>
      <c r="D11" s="137"/>
      <c r="E11" s="138"/>
      <c r="F11" s="139" t="s">
        <v>29</v>
      </c>
      <c r="G11" s="140" t="s">
        <v>30</v>
      </c>
      <c r="H11" s="141" t="s">
        <v>31</v>
      </c>
      <c r="I11" s="142"/>
      <c r="J11" s="143"/>
      <c r="K11" s="144"/>
      <c r="L11" s="103"/>
    </row>
    <row r="12" spans="1:13" s="112" customFormat="1" x14ac:dyDescent="0.2">
      <c r="A12" s="119" t="s">
        <v>32</v>
      </c>
      <c r="B12" s="114" t="s">
        <v>11</v>
      </c>
      <c r="C12" s="124" t="s">
        <v>19</v>
      </c>
      <c r="D12" s="247" t="s">
        <v>33</v>
      </c>
      <c r="E12" s="248"/>
      <c r="F12" s="249"/>
      <c r="G12" s="145">
        <v>156653</v>
      </c>
      <c r="H12" s="146">
        <v>1816</v>
      </c>
      <c r="I12" s="111"/>
      <c r="J12" s="111"/>
      <c r="K12" s="111"/>
      <c r="L12" s="111"/>
    </row>
    <row r="13" spans="1:13" s="112" customFormat="1" ht="15" customHeight="1" thickBot="1" x14ac:dyDescent="0.25">
      <c r="A13" s="147" t="s">
        <v>34</v>
      </c>
      <c r="B13" s="148" t="s">
        <v>3</v>
      </c>
      <c r="C13" s="149">
        <v>6198.1900000000014</v>
      </c>
      <c r="D13" s="150" t="s">
        <v>35</v>
      </c>
      <c r="E13" s="151"/>
      <c r="F13" s="152"/>
      <c r="G13" s="145">
        <v>178316</v>
      </c>
      <c r="H13" s="146">
        <v>2853</v>
      </c>
      <c r="I13" s="153"/>
      <c r="J13" s="153"/>
      <c r="K13" s="111"/>
      <c r="L13" s="111"/>
    </row>
    <row r="14" spans="1:13" s="112" customFormat="1" ht="15" customHeight="1" thickBot="1" x14ac:dyDescent="0.25">
      <c r="A14" s="154" t="s">
        <v>36</v>
      </c>
      <c r="B14" s="139" t="s">
        <v>37</v>
      </c>
      <c r="C14" s="149">
        <v>581.64</v>
      </c>
      <c r="D14" s="241" t="s">
        <v>38</v>
      </c>
      <c r="E14" s="242"/>
      <c r="F14" s="250"/>
      <c r="G14" s="145">
        <v>165328</v>
      </c>
      <c r="H14" s="155">
        <v>3535</v>
      </c>
      <c r="I14" s="104"/>
      <c r="J14" s="104"/>
      <c r="K14" s="153"/>
      <c r="L14" s="153"/>
    </row>
    <row r="15" spans="1:13" s="112" customFormat="1" ht="19.5" customHeight="1" x14ac:dyDescent="0.2">
      <c r="A15" s="156" t="s">
        <v>39</v>
      </c>
      <c r="B15" s="157"/>
      <c r="C15" s="105"/>
      <c r="D15" s="241" t="s">
        <v>40</v>
      </c>
      <c r="E15" s="242"/>
      <c r="F15" s="250"/>
      <c r="G15" s="128">
        <v>13430.262000000001</v>
      </c>
      <c r="H15" s="106"/>
      <c r="I15" s="111"/>
      <c r="J15" s="111"/>
      <c r="K15" s="111"/>
      <c r="L15" s="111"/>
    </row>
    <row r="16" spans="1:13" s="112" customFormat="1" ht="12" thickBot="1" x14ac:dyDescent="0.25">
      <c r="A16" s="158" t="s">
        <v>41</v>
      </c>
      <c r="B16" s="114" t="s">
        <v>3</v>
      </c>
      <c r="C16" s="159">
        <v>0</v>
      </c>
      <c r="D16" s="251" t="s">
        <v>42</v>
      </c>
      <c r="E16" s="252"/>
      <c r="F16" s="253"/>
      <c r="G16" s="160">
        <v>4540.8519999999999</v>
      </c>
      <c r="H16" s="133"/>
      <c r="I16" s="161"/>
      <c r="J16" s="161"/>
      <c r="K16" s="153"/>
      <c r="L16" s="153"/>
    </row>
    <row r="17" spans="1:13" s="112" customFormat="1" ht="12" thickBot="1" x14ac:dyDescent="0.25">
      <c r="A17" s="162" t="s">
        <v>43</v>
      </c>
      <c r="B17" s="163" t="s">
        <v>3</v>
      </c>
      <c r="C17" s="164">
        <v>0</v>
      </c>
      <c r="D17" s="165"/>
      <c r="E17" s="165"/>
      <c r="F17" s="165"/>
      <c r="G17" s="165" t="s">
        <v>29</v>
      </c>
      <c r="H17" s="166"/>
      <c r="I17" s="161"/>
      <c r="J17" s="161"/>
      <c r="K17" s="153"/>
      <c r="L17" s="153"/>
    </row>
    <row r="18" spans="1:13" s="112" customFormat="1" ht="15" customHeight="1" x14ac:dyDescent="0.2">
      <c r="A18" s="154" t="s">
        <v>44</v>
      </c>
      <c r="B18" s="139" t="s">
        <v>45</v>
      </c>
      <c r="C18" s="167" t="str">
        <f>IF(C20&lt;&gt;0,"Y","N")</f>
        <v>N</v>
      </c>
      <c r="D18" s="168"/>
      <c r="E18" s="168"/>
      <c r="F18" s="168"/>
      <c r="G18" s="168"/>
      <c r="H18" s="169"/>
      <c r="I18" s="170"/>
      <c r="J18" s="170"/>
      <c r="K18" s="117"/>
      <c r="L18" s="117"/>
    </row>
    <row r="19" spans="1:13" s="112" customFormat="1" x14ac:dyDescent="0.2">
      <c r="A19" s="119" t="s">
        <v>46</v>
      </c>
      <c r="B19" s="120" t="s">
        <v>47</v>
      </c>
      <c r="C19" s="171" t="s">
        <v>48</v>
      </c>
      <c r="D19" s="168"/>
      <c r="E19" s="168"/>
      <c r="F19" s="168"/>
      <c r="G19" s="168"/>
      <c r="H19" s="106"/>
      <c r="I19" s="153"/>
      <c r="J19" s="153"/>
      <c r="K19" s="172"/>
      <c r="L19" s="172"/>
    </row>
    <row r="20" spans="1:13" s="112" customFormat="1" ht="12" thickBot="1" x14ac:dyDescent="0.25">
      <c r="A20" s="162" t="s">
        <v>49</v>
      </c>
      <c r="B20" s="148" t="s">
        <v>3</v>
      </c>
      <c r="C20" s="173">
        <v>0</v>
      </c>
      <c r="D20" s="165"/>
      <c r="E20" s="165"/>
      <c r="F20" s="165"/>
      <c r="G20" s="168"/>
      <c r="H20" s="169"/>
      <c r="I20" s="170"/>
      <c r="J20" s="170"/>
      <c r="K20" s="107"/>
      <c r="L20" s="107"/>
      <c r="M20" s="174"/>
    </row>
    <row r="21" spans="1:13" s="112" customFormat="1" ht="15" customHeight="1" x14ac:dyDescent="0.2">
      <c r="A21" s="175" t="s">
        <v>50</v>
      </c>
      <c r="B21" s="176" t="s">
        <v>3</v>
      </c>
      <c r="C21" s="177" t="s">
        <v>51</v>
      </c>
      <c r="D21" s="178" t="s">
        <v>52</v>
      </c>
      <c r="E21" s="179"/>
      <c r="F21" s="179"/>
      <c r="G21" s="133"/>
      <c r="H21" s="133"/>
    </row>
    <row r="22" spans="1:13" s="112" customFormat="1" ht="15" customHeight="1" x14ac:dyDescent="0.2">
      <c r="A22" s="180" t="s">
        <v>53</v>
      </c>
      <c r="B22" s="181"/>
      <c r="C22" s="182">
        <v>22873.898000000001</v>
      </c>
      <c r="D22" s="124">
        <v>21977.524000000001</v>
      </c>
      <c r="E22" s="179"/>
      <c r="F22" s="179"/>
      <c r="G22" s="133"/>
      <c r="H22" s="133"/>
    </row>
    <row r="23" spans="1:13" s="112" customFormat="1" x14ac:dyDescent="0.2">
      <c r="A23" s="183" t="s">
        <v>54</v>
      </c>
      <c r="B23" s="121"/>
      <c r="C23" s="182">
        <v>0</v>
      </c>
      <c r="D23" s="124">
        <v>0</v>
      </c>
      <c r="E23" s="184"/>
      <c r="F23" s="184"/>
      <c r="G23" s="185"/>
      <c r="H23" s="133"/>
      <c r="I23" s="111"/>
      <c r="J23" s="111"/>
      <c r="K23" s="111"/>
      <c r="L23" s="111"/>
    </row>
    <row r="24" spans="1:13" s="112" customFormat="1" x14ac:dyDescent="0.2">
      <c r="A24" s="183" t="s">
        <v>55</v>
      </c>
      <c r="B24" s="121"/>
      <c r="C24" s="182">
        <v>0</v>
      </c>
      <c r="D24" s="124">
        <v>0</v>
      </c>
      <c r="E24" s="184"/>
      <c r="F24" s="184"/>
      <c r="G24" s="186"/>
      <c r="H24" s="133"/>
      <c r="I24" s="111"/>
      <c r="J24" s="111"/>
      <c r="K24" s="111"/>
      <c r="L24" s="111"/>
    </row>
    <row r="25" spans="1:13" s="112" customFormat="1" x14ac:dyDescent="0.2">
      <c r="A25" s="187" t="s">
        <v>56</v>
      </c>
      <c r="B25" s="121"/>
      <c r="C25" s="182">
        <v>1539.6220000000001</v>
      </c>
      <c r="D25" s="124">
        <v>3436.605</v>
      </c>
      <c r="E25" s="184"/>
      <c r="F25" s="184"/>
      <c r="G25" s="188"/>
      <c r="H25" s="133"/>
      <c r="I25" s="111"/>
      <c r="J25" s="111"/>
      <c r="K25" s="111"/>
      <c r="L25" s="111"/>
    </row>
    <row r="26" spans="1:13" s="112" customFormat="1" ht="15.75" customHeight="1" x14ac:dyDescent="0.2">
      <c r="A26" s="187" t="s">
        <v>57</v>
      </c>
      <c r="B26" s="121"/>
      <c r="C26" s="182">
        <v>0</v>
      </c>
      <c r="D26" s="124">
        <v>0</v>
      </c>
      <c r="E26" s="184"/>
      <c r="F26" s="184"/>
      <c r="G26" s="188"/>
      <c r="H26" s="133"/>
      <c r="I26" s="111"/>
      <c r="J26" s="111"/>
      <c r="K26" s="111"/>
      <c r="L26" s="111"/>
    </row>
    <row r="27" spans="1:13" s="112" customFormat="1" x14ac:dyDescent="0.2">
      <c r="A27" s="187" t="s">
        <v>58</v>
      </c>
      <c r="B27" s="121"/>
      <c r="C27" s="182">
        <v>0</v>
      </c>
      <c r="D27" s="124">
        <v>0</v>
      </c>
      <c r="E27" s="184"/>
      <c r="F27" s="184"/>
      <c r="G27" s="188"/>
      <c r="H27" s="133"/>
      <c r="I27" s="111"/>
      <c r="J27" s="111"/>
      <c r="K27" s="111"/>
      <c r="L27" s="111"/>
    </row>
    <row r="28" spans="1:13" s="112" customFormat="1" x14ac:dyDescent="0.2">
      <c r="A28" s="187" t="s">
        <v>59</v>
      </c>
      <c r="B28" s="121"/>
      <c r="C28" s="182">
        <v>0</v>
      </c>
      <c r="D28" s="124">
        <v>360.702</v>
      </c>
      <c r="E28" s="184"/>
      <c r="F28" s="184"/>
      <c r="G28" s="188"/>
      <c r="H28" s="133"/>
      <c r="I28" s="111"/>
      <c r="J28" s="111"/>
      <c r="K28" s="111"/>
      <c r="L28" s="111"/>
    </row>
    <row r="29" spans="1:13" s="112" customFormat="1" x14ac:dyDescent="0.2">
      <c r="A29" s="187" t="s">
        <v>60</v>
      </c>
      <c r="B29" s="121"/>
      <c r="C29" s="182">
        <v>0</v>
      </c>
      <c r="D29" s="124">
        <v>0</v>
      </c>
      <c r="E29" s="184"/>
      <c r="F29" s="184"/>
      <c r="G29" s="188" t="s">
        <v>29</v>
      </c>
      <c r="H29" s="106"/>
      <c r="I29" s="153"/>
      <c r="J29" s="153"/>
      <c r="K29" s="104"/>
      <c r="L29" s="104"/>
      <c r="M29" s="102"/>
    </row>
    <row r="30" spans="1:13" s="112" customFormat="1" ht="15" customHeight="1" x14ac:dyDescent="0.2">
      <c r="A30" s="187" t="s">
        <v>61</v>
      </c>
      <c r="B30" s="121"/>
      <c r="C30" s="182">
        <v>0</v>
      </c>
      <c r="D30" s="124">
        <v>0</v>
      </c>
      <c r="E30" s="184"/>
      <c r="F30" s="184"/>
      <c r="G30" s="108"/>
      <c r="H30" s="133"/>
      <c r="I30" s="111"/>
      <c r="J30" s="189"/>
      <c r="K30" s="190"/>
      <c r="L30" s="111"/>
    </row>
    <row r="31" spans="1:13" s="112" customFormat="1" x14ac:dyDescent="0.2">
      <c r="A31" s="187" t="s">
        <v>62</v>
      </c>
      <c r="B31" s="121"/>
      <c r="C31" s="182">
        <v>0</v>
      </c>
      <c r="D31" s="124">
        <v>0</v>
      </c>
      <c r="E31" s="184"/>
      <c r="F31" s="184"/>
      <c r="G31" s="186"/>
      <c r="H31" s="133"/>
      <c r="I31" s="111"/>
      <c r="J31" s="191"/>
      <c r="K31" s="190"/>
      <c r="L31" s="111"/>
    </row>
    <row r="32" spans="1:13" s="112" customFormat="1" x14ac:dyDescent="0.2">
      <c r="A32" s="187" t="s">
        <v>63</v>
      </c>
      <c r="B32" s="121"/>
      <c r="C32" s="182">
        <v>0</v>
      </c>
      <c r="D32" s="124">
        <v>0</v>
      </c>
      <c r="E32" s="184"/>
      <c r="F32" s="184"/>
      <c r="G32" s="186"/>
      <c r="H32" s="133"/>
      <c r="I32" s="111"/>
      <c r="J32" s="111"/>
      <c r="K32" s="111"/>
      <c r="L32" s="111"/>
    </row>
    <row r="33" spans="1:12" s="112" customFormat="1" ht="12" thickBot="1" x14ac:dyDescent="0.25">
      <c r="A33" s="192" t="s">
        <v>64</v>
      </c>
      <c r="B33" s="193"/>
      <c r="C33" s="194">
        <v>524.01700000000005</v>
      </c>
      <c r="D33" s="149">
        <v>170.483</v>
      </c>
      <c r="E33" s="184"/>
      <c r="F33" s="184"/>
      <c r="G33" s="186"/>
      <c r="H33" s="133"/>
      <c r="I33" s="111"/>
      <c r="J33" s="111"/>
      <c r="K33" s="111"/>
      <c r="L33" s="111"/>
    </row>
    <row r="34" spans="1:12" s="112" customFormat="1" x14ac:dyDescent="0.2">
      <c r="A34" s="195" t="s">
        <v>65</v>
      </c>
      <c r="B34" s="196"/>
      <c r="C34" s="197" t="s">
        <v>66</v>
      </c>
      <c r="D34" s="198" t="s">
        <v>67</v>
      </c>
      <c r="E34" s="199" t="s">
        <v>68</v>
      </c>
      <c r="F34" s="199" t="s">
        <v>69</v>
      </c>
      <c r="G34" s="200" t="s">
        <v>70</v>
      </c>
      <c r="H34" s="133"/>
      <c r="I34" s="111"/>
      <c r="J34" s="111"/>
      <c r="K34" s="111"/>
      <c r="L34" s="111"/>
    </row>
    <row r="35" spans="1:12" s="112" customFormat="1" ht="12" thickBot="1" x14ac:dyDescent="0.25">
      <c r="A35" s="201" t="s">
        <v>71</v>
      </c>
      <c r="B35" s="202"/>
      <c r="C35" s="203"/>
      <c r="D35" s="203" t="s">
        <v>72</v>
      </c>
      <c r="E35" s="203"/>
      <c r="F35" s="203"/>
      <c r="G35" s="115"/>
      <c r="H35" s="133"/>
      <c r="I35" s="111"/>
      <c r="J35" s="111"/>
      <c r="K35" s="111"/>
      <c r="L35" s="111"/>
    </row>
    <row r="36" spans="1:12" s="112" customFormat="1" ht="15" customHeight="1" x14ac:dyDescent="0.2">
      <c r="A36" s="154" t="s">
        <v>73</v>
      </c>
      <c r="B36" s="204"/>
      <c r="C36" s="205" t="s">
        <v>74</v>
      </c>
      <c r="D36" s="205" t="s">
        <v>75</v>
      </c>
      <c r="E36" s="206" t="s">
        <v>76</v>
      </c>
      <c r="F36" s="207" t="s">
        <v>77</v>
      </c>
      <c r="G36" s="208" t="s">
        <v>78</v>
      </c>
      <c r="H36" s="133"/>
      <c r="I36" s="117"/>
      <c r="J36" s="117"/>
      <c r="K36" s="209"/>
    </row>
    <row r="37" spans="1:12" s="112" customFormat="1" ht="12" thickBot="1" x14ac:dyDescent="0.25">
      <c r="A37" s="210"/>
      <c r="B37" s="211" t="s">
        <v>3</v>
      </c>
      <c r="C37" s="194">
        <v>777.9</v>
      </c>
      <c r="D37" s="194">
        <v>1340.2</v>
      </c>
      <c r="E37" s="194">
        <v>2262.9</v>
      </c>
      <c r="F37" s="194">
        <v>3376.1</v>
      </c>
      <c r="G37" s="149">
        <v>17676.798999999999</v>
      </c>
      <c r="H37" s="133"/>
      <c r="I37" s="117"/>
      <c r="J37" s="117"/>
      <c r="K37" s="111"/>
    </row>
    <row r="38" spans="1:12" s="112" customFormat="1" ht="19.5" customHeight="1" x14ac:dyDescent="0.2">
      <c r="A38" s="154" t="s">
        <v>79</v>
      </c>
      <c r="B38" s="204"/>
      <c r="C38" s="205" t="s">
        <v>80</v>
      </c>
      <c r="D38" s="212" t="s">
        <v>81</v>
      </c>
      <c r="E38" s="207" t="s">
        <v>82</v>
      </c>
      <c r="F38" s="207" t="s">
        <v>83</v>
      </c>
      <c r="G38" s="206" t="s">
        <v>84</v>
      </c>
      <c r="H38" s="213" t="s">
        <v>85</v>
      </c>
      <c r="I38" s="117"/>
      <c r="J38" s="117"/>
      <c r="K38" s="117"/>
      <c r="L38" s="109"/>
    </row>
    <row r="39" spans="1:12" s="112" customFormat="1" ht="15" customHeight="1" thickBot="1" x14ac:dyDescent="0.25">
      <c r="A39" s="210"/>
      <c r="B39" s="211" t="s">
        <v>3</v>
      </c>
      <c r="C39" s="194">
        <v>1188.7</v>
      </c>
      <c r="D39" s="194">
        <v>2798.6</v>
      </c>
      <c r="E39" s="194">
        <v>3257.6</v>
      </c>
      <c r="F39" s="194">
        <v>3495.5</v>
      </c>
      <c r="G39" s="194">
        <v>3129.7</v>
      </c>
      <c r="H39" s="149">
        <v>11563.799000000001</v>
      </c>
      <c r="I39" s="117"/>
      <c r="J39" s="117"/>
      <c r="K39" s="117"/>
      <c r="L39" s="161"/>
    </row>
    <row r="40" spans="1:12" s="112" customFormat="1" ht="15.75" customHeight="1" thickBot="1" x14ac:dyDescent="0.25">
      <c r="A40" s="98" t="s">
        <v>86</v>
      </c>
      <c r="B40" s="99" t="str">
        <f>B1</f>
        <v>Q 4 2018</v>
      </c>
      <c r="C40" s="100"/>
      <c r="D40" s="99"/>
      <c r="E40" s="99"/>
      <c r="F40" s="99"/>
      <c r="G40" s="99"/>
      <c r="H40" s="101"/>
      <c r="I40" s="153"/>
      <c r="J40" s="153"/>
      <c r="K40" s="153"/>
      <c r="L40" s="153"/>
    </row>
    <row r="41" spans="1:12" s="112" customFormat="1" ht="15" customHeight="1" x14ac:dyDescent="0.2">
      <c r="A41" s="214" t="s">
        <v>52</v>
      </c>
      <c r="B41" s="215" t="s">
        <v>3</v>
      </c>
      <c r="C41" s="200">
        <v>2501.5189999999998</v>
      </c>
      <c r="D41" s="216" t="s">
        <v>87</v>
      </c>
      <c r="E41" s="217"/>
      <c r="F41" s="217"/>
      <c r="G41" s="215" t="s">
        <v>3</v>
      </c>
      <c r="H41" s="200">
        <v>2404.6880000000001</v>
      </c>
      <c r="I41" s="153"/>
      <c r="J41" s="153"/>
      <c r="K41" s="111"/>
      <c r="L41" s="111"/>
    </row>
    <row r="42" spans="1:12" s="112" customFormat="1" ht="15" customHeight="1" x14ac:dyDescent="0.2">
      <c r="A42" s="119" t="s">
        <v>88</v>
      </c>
      <c r="B42" s="120" t="s">
        <v>6</v>
      </c>
      <c r="C42" s="159">
        <v>12</v>
      </c>
      <c r="D42" s="241" t="s">
        <v>89</v>
      </c>
      <c r="E42" s="242"/>
      <c r="F42" s="242"/>
      <c r="G42" s="127" t="s">
        <v>6</v>
      </c>
      <c r="H42" s="128">
        <v>9</v>
      </c>
      <c r="I42" s="111"/>
      <c r="J42" s="191"/>
      <c r="K42" s="190"/>
      <c r="L42" s="111"/>
    </row>
    <row r="43" spans="1:12" s="112" customFormat="1" ht="15" customHeight="1" x14ac:dyDescent="0.2">
      <c r="A43" s="132" t="s">
        <v>23</v>
      </c>
      <c r="B43" s="114" t="s">
        <v>9</v>
      </c>
      <c r="C43" s="115">
        <v>2</v>
      </c>
      <c r="D43" s="241" t="s">
        <v>10</v>
      </c>
      <c r="E43" s="242"/>
      <c r="F43" s="242"/>
      <c r="G43" s="114" t="s">
        <v>90</v>
      </c>
      <c r="H43" s="124" t="s">
        <v>12</v>
      </c>
      <c r="I43" s="111"/>
      <c r="J43" s="111"/>
      <c r="K43" s="111"/>
      <c r="L43" s="111"/>
    </row>
    <row r="44" spans="1:12" s="112" customFormat="1" ht="15" customHeight="1" x14ac:dyDescent="0.2">
      <c r="A44" s="218" t="s">
        <v>91</v>
      </c>
      <c r="B44" s="120" t="s">
        <v>92</v>
      </c>
      <c r="C44" s="219">
        <v>1017</v>
      </c>
      <c r="D44" s="241" t="s">
        <v>15</v>
      </c>
      <c r="E44" s="242"/>
      <c r="F44" s="242"/>
      <c r="G44" s="121" t="s">
        <v>16</v>
      </c>
      <c r="H44" s="128" t="s">
        <v>17</v>
      </c>
      <c r="I44" s="153"/>
      <c r="J44" s="153"/>
      <c r="K44" s="153"/>
      <c r="L44" s="153"/>
    </row>
    <row r="45" spans="1:12" s="112" customFormat="1" ht="15" customHeight="1" x14ac:dyDescent="0.2">
      <c r="A45" s="129" t="s">
        <v>33</v>
      </c>
      <c r="B45" s="120" t="s">
        <v>92</v>
      </c>
      <c r="C45" s="219">
        <v>704</v>
      </c>
      <c r="D45" s="241" t="s">
        <v>20</v>
      </c>
      <c r="E45" s="242"/>
      <c r="F45" s="242"/>
      <c r="G45" s="127" t="s">
        <v>93</v>
      </c>
      <c r="H45" s="124" t="s">
        <v>12</v>
      </c>
      <c r="I45" s="111"/>
      <c r="J45" s="191"/>
      <c r="K45" s="190"/>
      <c r="L45" s="111"/>
    </row>
    <row r="46" spans="1:12" s="112" customFormat="1" ht="15" customHeight="1" thickBot="1" x14ac:dyDescent="0.25">
      <c r="A46" s="129" t="s">
        <v>25</v>
      </c>
      <c r="B46" s="114" t="s">
        <v>3</v>
      </c>
      <c r="C46" s="159">
        <v>1872.597</v>
      </c>
      <c r="D46" s="243" t="s">
        <v>22</v>
      </c>
      <c r="E46" s="244"/>
      <c r="F46" s="244"/>
      <c r="G46" s="130" t="s">
        <v>90</v>
      </c>
      <c r="H46" s="131" t="s">
        <v>19</v>
      </c>
      <c r="I46" s="111"/>
      <c r="J46" s="111"/>
      <c r="K46" s="111"/>
      <c r="L46" s="111"/>
    </row>
    <row r="47" spans="1:12" s="112" customFormat="1" ht="15" customHeight="1" x14ac:dyDescent="0.2">
      <c r="A47" s="158" t="s">
        <v>94</v>
      </c>
      <c r="B47" s="114" t="s">
        <v>3</v>
      </c>
      <c r="C47" s="220">
        <v>211.28800000000001</v>
      </c>
      <c r="D47" s="186"/>
      <c r="E47" s="186"/>
      <c r="F47" s="186"/>
      <c r="G47" s="186"/>
      <c r="H47" s="133"/>
      <c r="I47" s="111"/>
      <c r="J47" s="111"/>
      <c r="K47" s="111"/>
      <c r="L47" s="111"/>
    </row>
    <row r="48" spans="1:12" s="112" customFormat="1" ht="15" customHeight="1" thickBot="1" x14ac:dyDescent="0.25">
      <c r="A48" s="158" t="s">
        <v>95</v>
      </c>
      <c r="B48" s="114" t="s">
        <v>3</v>
      </c>
      <c r="C48" s="220">
        <v>2290.2310000000002</v>
      </c>
      <c r="D48" s="186"/>
      <c r="E48" s="186"/>
      <c r="F48" s="186"/>
      <c r="G48" s="186"/>
      <c r="H48" s="133"/>
      <c r="I48" s="111"/>
      <c r="J48" s="111"/>
      <c r="K48" s="111"/>
      <c r="L48" s="111"/>
    </row>
    <row r="49" spans="1:13" s="225" customFormat="1" ht="15" customHeight="1" thickBot="1" x14ac:dyDescent="0.3">
      <c r="A49" s="154" t="s">
        <v>36</v>
      </c>
      <c r="B49" s="139" t="s">
        <v>37</v>
      </c>
      <c r="C49" s="221">
        <v>74.899000000000001</v>
      </c>
      <c r="D49" s="222"/>
      <c r="E49" s="222"/>
      <c r="F49" s="222"/>
      <c r="G49" s="222"/>
      <c r="H49" s="223"/>
      <c r="I49" s="224"/>
      <c r="J49" s="224"/>
      <c r="K49" s="224"/>
      <c r="L49" s="224"/>
    </row>
    <row r="50" spans="1:13" s="112" customFormat="1" ht="19.5" customHeight="1" x14ac:dyDescent="0.2">
      <c r="A50" s="156" t="s">
        <v>39</v>
      </c>
      <c r="B50" s="215"/>
      <c r="C50" s="226"/>
      <c r="D50" s="188"/>
      <c r="E50" s="188"/>
      <c r="F50" s="188"/>
      <c r="G50" s="188" t="s">
        <v>29</v>
      </c>
      <c r="H50" s="106"/>
      <c r="I50" s="153"/>
      <c r="J50" s="153"/>
      <c r="K50" s="104"/>
      <c r="L50" s="104"/>
      <c r="M50" s="102"/>
    </row>
    <row r="51" spans="1:13" s="112" customFormat="1" ht="15" customHeight="1" x14ac:dyDescent="0.2">
      <c r="A51" s="158" t="s">
        <v>41</v>
      </c>
      <c r="B51" s="114" t="s">
        <v>37</v>
      </c>
      <c r="C51" s="159">
        <v>0</v>
      </c>
      <c r="D51" s="108"/>
      <c r="E51" s="108"/>
      <c r="F51" s="108"/>
      <c r="G51" s="108"/>
      <c r="H51" s="133"/>
      <c r="I51" s="111"/>
      <c r="J51" s="111"/>
      <c r="K51" s="111"/>
      <c r="L51" s="111"/>
    </row>
    <row r="52" spans="1:13" s="112" customFormat="1" ht="15" customHeight="1" thickBot="1" x14ac:dyDescent="0.25">
      <c r="A52" s="162" t="s">
        <v>43</v>
      </c>
      <c r="B52" s="163" t="s">
        <v>37</v>
      </c>
      <c r="C52" s="164">
        <v>0</v>
      </c>
      <c r="D52" s="186"/>
      <c r="E52" s="186"/>
      <c r="F52" s="186"/>
      <c r="G52" s="186"/>
      <c r="H52" s="133"/>
      <c r="I52" s="111"/>
      <c r="J52" s="111"/>
      <c r="K52" s="111"/>
      <c r="L52" s="111"/>
    </row>
    <row r="53" spans="1:13" s="112" customFormat="1" ht="15" customHeight="1" x14ac:dyDescent="0.2">
      <c r="A53" s="154" t="s">
        <v>44</v>
      </c>
      <c r="B53" s="139" t="s">
        <v>45</v>
      </c>
      <c r="C53" s="227" t="str">
        <f>IF(C55&lt;&gt;0,"Y","N")</f>
        <v>Y</v>
      </c>
      <c r="D53" s="165"/>
      <c r="E53" s="165"/>
      <c r="F53" s="165"/>
      <c r="G53" s="165"/>
      <c r="H53" s="110"/>
      <c r="I53" s="103"/>
      <c r="J53" s="103"/>
      <c r="K53" s="228"/>
      <c r="L53" s="228"/>
    </row>
    <row r="54" spans="1:13" s="112" customFormat="1" ht="15" customHeight="1" x14ac:dyDescent="0.2">
      <c r="A54" s="119" t="s">
        <v>46</v>
      </c>
      <c r="B54" s="120" t="s">
        <v>47</v>
      </c>
      <c r="C54" s="229" t="s">
        <v>96</v>
      </c>
      <c r="D54" s="168"/>
      <c r="E54" s="168"/>
      <c r="F54" s="168"/>
      <c r="G54" s="168"/>
      <c r="H54" s="106"/>
      <c r="I54" s="153"/>
      <c r="J54" s="153"/>
      <c r="K54" s="153"/>
      <c r="L54" s="153"/>
    </row>
    <row r="55" spans="1:13" s="112" customFormat="1" ht="15" customHeight="1" thickBot="1" x14ac:dyDescent="0.25">
      <c r="A55" s="158" t="s">
        <v>49</v>
      </c>
      <c r="B55" s="190" t="s">
        <v>3</v>
      </c>
      <c r="C55" s="230">
        <v>37.863999999999997</v>
      </c>
      <c r="D55" s="133"/>
      <c r="E55" s="133"/>
      <c r="F55" s="133"/>
      <c r="G55" s="133"/>
      <c r="H55" s="106"/>
      <c r="I55" s="104"/>
      <c r="J55" s="104"/>
      <c r="K55" s="228"/>
      <c r="L55" s="228"/>
    </row>
    <row r="56" spans="1:13" s="112" customFormat="1" ht="15" customHeight="1" x14ac:dyDescent="0.2">
      <c r="A56" s="175" t="s">
        <v>50</v>
      </c>
      <c r="B56" s="176" t="s">
        <v>3</v>
      </c>
      <c r="C56" s="231" t="s">
        <v>51</v>
      </c>
      <c r="D56" s="178" t="s">
        <v>52</v>
      </c>
      <c r="E56" s="179"/>
      <c r="F56" s="179"/>
      <c r="G56" s="186"/>
      <c r="H56" s="133"/>
      <c r="I56" s="111"/>
      <c r="J56" s="111"/>
      <c r="K56" s="111"/>
      <c r="L56" s="111"/>
    </row>
    <row r="57" spans="1:13" s="112" customFormat="1" ht="15" customHeight="1" x14ac:dyDescent="0.2">
      <c r="A57" s="180" t="s">
        <v>53</v>
      </c>
      <c r="B57" s="181"/>
      <c r="C57" s="232">
        <v>2325.2289999999998</v>
      </c>
      <c r="D57" s="124">
        <v>2418.6089999999999</v>
      </c>
      <c r="E57" s="179"/>
      <c r="F57" s="179"/>
      <c r="G57" s="186"/>
      <c r="H57" s="133"/>
      <c r="I57" s="111"/>
      <c r="J57" s="111"/>
      <c r="K57" s="111"/>
      <c r="L57" s="111"/>
    </row>
    <row r="58" spans="1:13" s="112" customFormat="1" ht="15" customHeight="1" x14ac:dyDescent="0.2">
      <c r="A58" s="183" t="s">
        <v>54</v>
      </c>
      <c r="B58" s="121"/>
      <c r="C58" s="232">
        <v>0</v>
      </c>
      <c r="D58" s="124">
        <v>0</v>
      </c>
      <c r="E58" s="184"/>
      <c r="F58" s="184"/>
      <c r="G58" s="186"/>
      <c r="H58" s="133"/>
      <c r="I58" s="111"/>
      <c r="J58" s="111"/>
      <c r="K58" s="111"/>
      <c r="L58" s="111"/>
    </row>
    <row r="59" spans="1:13" s="112" customFormat="1" ht="15" customHeight="1" x14ac:dyDescent="0.2">
      <c r="A59" s="183" t="s">
        <v>55</v>
      </c>
      <c r="B59" s="121"/>
      <c r="C59" s="232">
        <v>0</v>
      </c>
      <c r="D59" s="124">
        <v>0</v>
      </c>
      <c r="E59" s="184"/>
      <c r="F59" s="184"/>
      <c r="G59" s="186"/>
      <c r="H59" s="133"/>
      <c r="I59" s="111"/>
      <c r="J59" s="111"/>
      <c r="K59" s="111"/>
      <c r="L59" s="111"/>
    </row>
    <row r="60" spans="1:13" s="112" customFormat="1" ht="15" customHeight="1" x14ac:dyDescent="0.2">
      <c r="A60" s="187" t="s">
        <v>56</v>
      </c>
      <c r="B60" s="121"/>
      <c r="C60" s="232">
        <v>0</v>
      </c>
      <c r="D60" s="124">
        <v>70.991</v>
      </c>
      <c r="E60" s="184"/>
      <c r="F60" s="184"/>
      <c r="G60" s="186"/>
      <c r="H60" s="133"/>
      <c r="I60" s="111"/>
      <c r="J60" s="111"/>
      <c r="K60" s="111"/>
      <c r="L60" s="111"/>
    </row>
    <row r="61" spans="1:13" s="112" customFormat="1" ht="15" customHeight="1" x14ac:dyDescent="0.2">
      <c r="A61" s="187" t="s">
        <v>57</v>
      </c>
      <c r="B61" s="121"/>
      <c r="C61" s="232">
        <v>0</v>
      </c>
      <c r="D61" s="124">
        <v>0</v>
      </c>
      <c r="E61" s="184"/>
      <c r="F61" s="184"/>
      <c r="G61" s="186"/>
      <c r="H61" s="133"/>
      <c r="I61" s="111"/>
      <c r="J61" s="111"/>
      <c r="K61" s="111"/>
      <c r="L61" s="111"/>
    </row>
    <row r="62" spans="1:13" s="112" customFormat="1" ht="15" customHeight="1" x14ac:dyDescent="0.2">
      <c r="A62" s="187" t="s">
        <v>58</v>
      </c>
      <c r="B62" s="121"/>
      <c r="C62" s="232">
        <v>0</v>
      </c>
      <c r="D62" s="124">
        <v>0</v>
      </c>
      <c r="E62" s="184"/>
      <c r="F62" s="184"/>
      <c r="G62" s="186"/>
      <c r="H62" s="133"/>
      <c r="I62" s="111"/>
      <c r="J62" s="111"/>
      <c r="K62" s="111"/>
      <c r="L62" s="111"/>
    </row>
    <row r="63" spans="1:13" s="112" customFormat="1" ht="15" customHeight="1" x14ac:dyDescent="0.2">
      <c r="A63" s="187" t="s">
        <v>59</v>
      </c>
      <c r="B63" s="121"/>
      <c r="C63" s="232">
        <v>0</v>
      </c>
      <c r="D63" s="124">
        <v>0</v>
      </c>
      <c r="E63" s="184"/>
      <c r="F63" s="184"/>
      <c r="G63" s="186"/>
      <c r="H63" s="133"/>
      <c r="I63" s="111"/>
      <c r="J63" s="111"/>
      <c r="K63" s="111"/>
      <c r="L63" s="111"/>
    </row>
    <row r="64" spans="1:13" s="112" customFormat="1" ht="15" customHeight="1" x14ac:dyDescent="0.2">
      <c r="A64" s="187" t="s">
        <v>60</v>
      </c>
      <c r="B64" s="121"/>
      <c r="C64" s="232">
        <v>0</v>
      </c>
      <c r="D64" s="124">
        <v>0</v>
      </c>
      <c r="E64" s="184"/>
      <c r="F64" s="184"/>
      <c r="G64" s="186"/>
      <c r="H64" s="133"/>
      <c r="I64" s="111"/>
      <c r="J64" s="111"/>
      <c r="K64" s="111"/>
      <c r="L64" s="111"/>
    </row>
    <row r="65" spans="1:12" s="112" customFormat="1" ht="15" customHeight="1" x14ac:dyDescent="0.2">
      <c r="A65" s="187" t="s">
        <v>61</v>
      </c>
      <c r="B65" s="121"/>
      <c r="C65" s="232">
        <v>79.460000000000008</v>
      </c>
      <c r="D65" s="124">
        <v>11.919</v>
      </c>
      <c r="E65" s="184"/>
      <c r="F65" s="184"/>
      <c r="G65" s="186"/>
      <c r="H65" s="133"/>
      <c r="I65" s="111"/>
      <c r="J65" s="111"/>
      <c r="K65" s="111"/>
      <c r="L65" s="111"/>
    </row>
    <row r="66" spans="1:12" s="112" customFormat="1" ht="15" customHeight="1" x14ac:dyDescent="0.2">
      <c r="A66" s="187" t="s">
        <v>62</v>
      </c>
      <c r="B66" s="121"/>
      <c r="C66" s="232">
        <v>0</v>
      </c>
      <c r="D66" s="124">
        <v>0</v>
      </c>
      <c r="E66" s="184"/>
      <c r="F66" s="184"/>
      <c r="G66" s="186"/>
      <c r="H66" s="133"/>
      <c r="I66" s="111"/>
      <c r="J66" s="111"/>
      <c r="K66" s="111"/>
      <c r="L66" s="111"/>
    </row>
    <row r="67" spans="1:12" s="112" customFormat="1" ht="15" customHeight="1" x14ac:dyDescent="0.2">
      <c r="A67" s="187" t="s">
        <v>63</v>
      </c>
      <c r="B67" s="121"/>
      <c r="C67" s="232">
        <v>0</v>
      </c>
      <c r="D67" s="124">
        <v>0</v>
      </c>
      <c r="E67" s="184"/>
      <c r="F67" s="184"/>
      <c r="G67" s="186"/>
      <c r="H67" s="133"/>
      <c r="I67" s="111"/>
      <c r="J67" s="111"/>
      <c r="K67" s="111"/>
      <c r="L67" s="111"/>
    </row>
    <row r="68" spans="1:12" s="112" customFormat="1" ht="15" customHeight="1" thickBot="1" x14ac:dyDescent="0.25">
      <c r="A68" s="192" t="s">
        <v>64</v>
      </c>
      <c r="B68" s="193"/>
      <c r="C68" s="233">
        <v>0</v>
      </c>
      <c r="D68" s="131">
        <v>0</v>
      </c>
      <c r="E68" s="184"/>
      <c r="F68" s="184"/>
      <c r="G68" s="186"/>
      <c r="H68" s="133"/>
      <c r="I68" s="111"/>
      <c r="J68" s="111"/>
      <c r="K68" s="111"/>
      <c r="L68" s="111"/>
    </row>
    <row r="69" spans="1:12" s="112" customFormat="1" ht="15" customHeight="1" x14ac:dyDescent="0.2">
      <c r="A69" s="195" t="s">
        <v>65</v>
      </c>
      <c r="B69" s="196"/>
      <c r="C69" s="197" t="s">
        <v>66</v>
      </c>
      <c r="D69" s="198" t="s">
        <v>67</v>
      </c>
      <c r="E69" s="199" t="s">
        <v>68</v>
      </c>
      <c r="F69" s="199" t="s">
        <v>69</v>
      </c>
      <c r="G69" s="200" t="s">
        <v>70</v>
      </c>
      <c r="H69" s="133"/>
      <c r="I69" s="111"/>
      <c r="J69" s="111"/>
      <c r="K69" s="111"/>
      <c r="L69" s="111"/>
    </row>
    <row r="70" spans="1:12" s="112" customFormat="1" ht="15" customHeight="1" thickBot="1" x14ac:dyDescent="0.25">
      <c r="A70" s="234" t="s">
        <v>71</v>
      </c>
      <c r="B70" s="235"/>
      <c r="C70" s="236"/>
      <c r="D70" s="236" t="s">
        <v>72</v>
      </c>
      <c r="E70" s="236"/>
      <c r="F70" s="236"/>
      <c r="G70" s="237"/>
      <c r="H70" s="133"/>
      <c r="I70" s="111"/>
      <c r="J70" s="111"/>
      <c r="K70" s="111"/>
      <c r="L70" s="111"/>
    </row>
    <row r="71" spans="1:12" x14ac:dyDescent="0.2">
      <c r="A71" s="238" t="s">
        <v>97</v>
      </c>
    </row>
  </sheetData>
  <mergeCells count="15">
    <mergeCell ref="D3:F3"/>
    <mergeCell ref="D4:F4"/>
    <mergeCell ref="D5:F5"/>
    <mergeCell ref="D6:F6"/>
    <mergeCell ref="D7:F7"/>
    <mergeCell ref="D9:F9"/>
    <mergeCell ref="D12:F12"/>
    <mergeCell ref="D14:F14"/>
    <mergeCell ref="D15:F15"/>
    <mergeCell ref="D16:F16"/>
    <mergeCell ref="D42:F42"/>
    <mergeCell ref="D43:F43"/>
    <mergeCell ref="D44:F44"/>
    <mergeCell ref="D45:F45"/>
    <mergeCell ref="D46:F46"/>
  </mergeCells>
  <printOptions horizontalCentered="1"/>
  <pageMargins left="0.78749999999999998" right="0.78749999999999998" top="1.05277777777778" bottom="1.05277777777778" header="0.78749999999999998" footer="0.78749999999999998"/>
  <pageSetup paperSize="9" fitToHeight="0" orientation="landscape" r:id="rId1"/>
  <headerFooter>
    <oddHeader>&amp;C&amp;"Times New Roman,Standard"&amp;12 &amp;A</oddHeader>
    <oddFooter>&amp;C&amp;"Times New Roman,Standard"&amp;12 Seite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5"/>
  <sheetViews>
    <sheetView zoomScaleNormal="100" workbookViewId="0">
      <selection activeCell="F112" sqref="F112"/>
    </sheetView>
  </sheetViews>
  <sheetFormatPr baseColWidth="10" defaultColWidth="9.140625" defaultRowHeight="15" outlineLevelRow="1" x14ac:dyDescent="0.25"/>
  <cols>
    <col min="1" max="1" width="13.28515625" style="2" customWidth="1"/>
    <col min="2" max="2" width="60.7109375" style="2" customWidth="1"/>
    <col min="3" max="4" width="40.7109375" style="2" customWidth="1"/>
    <col min="5" max="5" width="6.7109375" style="2" customWidth="1"/>
    <col min="6" max="6" width="41.7109375" style="2" customWidth="1"/>
    <col min="7" max="7" width="41.7109375" style="3"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3" ht="31.5" customHeight="1" x14ac:dyDescent="0.25">
      <c r="A1" s="5" t="s">
        <v>100</v>
      </c>
      <c r="B1" s="5"/>
      <c r="C1" s="3"/>
      <c r="D1" s="3"/>
      <c r="E1" s="3"/>
      <c r="F1" s="3"/>
      <c r="H1" s="3"/>
      <c r="I1" s="5"/>
      <c r="J1" s="3"/>
      <c r="K1" s="3"/>
      <c r="L1" s="3"/>
      <c r="M1" s="3"/>
    </row>
    <row r="2" spans="1:13" ht="15.75" customHeight="1" x14ac:dyDescent="0.25">
      <c r="A2" s="3"/>
      <c r="B2" s="6"/>
      <c r="C2" s="6"/>
      <c r="D2" s="3"/>
      <c r="E2" s="3"/>
      <c r="F2" s="3"/>
      <c r="H2" s="3"/>
      <c r="L2" s="3"/>
      <c r="M2" s="3"/>
    </row>
    <row r="3" spans="1:13" ht="19.5" customHeight="1" x14ac:dyDescent="0.25">
      <c r="A3" s="7"/>
      <c r="B3" s="8" t="s">
        <v>101</v>
      </c>
      <c r="C3" s="9" t="s">
        <v>102</v>
      </c>
      <c r="D3" s="7"/>
      <c r="E3" s="7"/>
      <c r="F3" s="7"/>
      <c r="G3" s="7"/>
      <c r="H3" s="3"/>
      <c r="L3" s="3"/>
      <c r="M3" s="3"/>
    </row>
    <row r="4" spans="1:13" ht="15.75" customHeight="1" x14ac:dyDescent="0.25">
      <c r="H4" s="3"/>
      <c r="L4" s="3"/>
      <c r="M4" s="3"/>
    </row>
    <row r="5" spans="1:13" ht="19.5" customHeight="1" x14ac:dyDescent="0.25">
      <c r="A5" s="10"/>
      <c r="B5" s="11" t="s">
        <v>103</v>
      </c>
      <c r="C5" s="10"/>
      <c r="E5" s="12"/>
      <c r="F5" s="12"/>
      <c r="H5" s="3"/>
      <c r="L5" s="3"/>
      <c r="M5" s="3"/>
    </row>
    <row r="6" spans="1:13" ht="15" customHeight="1" x14ac:dyDescent="0.25">
      <c r="B6" s="13" t="s">
        <v>104</v>
      </c>
      <c r="H6" s="3"/>
      <c r="L6" s="3"/>
      <c r="M6" s="3"/>
    </row>
    <row r="7" spans="1:13" ht="15" customHeight="1" x14ac:dyDescent="0.25">
      <c r="B7" s="14" t="s">
        <v>105</v>
      </c>
      <c r="H7" s="3"/>
      <c r="L7" s="3"/>
      <c r="M7" s="3"/>
    </row>
    <row r="8" spans="1:13" ht="15" customHeight="1" x14ac:dyDescent="0.25">
      <c r="B8" s="14" t="s">
        <v>106</v>
      </c>
      <c r="F8" s="2" t="s">
        <v>107</v>
      </c>
      <c r="H8" s="3"/>
      <c r="L8" s="3"/>
      <c r="M8" s="3"/>
    </row>
    <row r="9" spans="1:13" ht="15" customHeight="1" x14ac:dyDescent="0.25">
      <c r="B9" s="14" t="s">
        <v>108</v>
      </c>
      <c r="H9" s="3"/>
      <c r="L9" s="3"/>
      <c r="M9" s="3"/>
    </row>
    <row r="10" spans="1:13" ht="15" customHeight="1" x14ac:dyDescent="0.25">
      <c r="B10" s="14" t="s">
        <v>109</v>
      </c>
      <c r="H10" s="3"/>
      <c r="L10" s="3"/>
      <c r="M10" s="3"/>
    </row>
    <row r="11" spans="1:13" ht="15.75" customHeight="1" x14ac:dyDescent="0.25">
      <c r="B11" s="15" t="s">
        <v>110</v>
      </c>
      <c r="H11" s="3"/>
      <c r="L11" s="3"/>
      <c r="M11" s="3"/>
    </row>
    <row r="12" spans="1:13" ht="15" customHeight="1" x14ac:dyDescent="0.25">
      <c r="B12" s="16"/>
      <c r="H12" s="3"/>
      <c r="L12" s="3"/>
      <c r="M12" s="3"/>
    </row>
    <row r="13" spans="1:13" ht="37.5" customHeight="1" x14ac:dyDescent="0.25">
      <c r="A13" s="17" t="s">
        <v>111</v>
      </c>
      <c r="B13" s="17" t="s">
        <v>104</v>
      </c>
      <c r="C13" s="18"/>
      <c r="D13" s="18"/>
      <c r="E13" s="18"/>
      <c r="F13" s="18"/>
      <c r="G13" s="19"/>
      <c r="H13" s="3"/>
      <c r="L13" s="3"/>
      <c r="M13" s="3"/>
    </row>
    <row r="14" spans="1:13" ht="14.85" customHeight="1" x14ac:dyDescent="0.25">
      <c r="A14" s="2" t="s">
        <v>112</v>
      </c>
      <c r="B14" s="20" t="s">
        <v>113</v>
      </c>
      <c r="C14" s="2" t="s">
        <v>114</v>
      </c>
      <c r="E14" s="12"/>
      <c r="F14" s="12"/>
      <c r="H14" s="3"/>
      <c r="L14" s="3"/>
      <c r="M14" s="3"/>
    </row>
    <row r="15" spans="1:13" ht="14.85" customHeight="1" x14ac:dyDescent="0.25">
      <c r="A15" s="2" t="s">
        <v>115</v>
      </c>
      <c r="B15" s="20" t="s">
        <v>116</v>
      </c>
      <c r="C15" s="2" t="s">
        <v>117</v>
      </c>
      <c r="E15" s="12"/>
      <c r="F15" s="12"/>
      <c r="H15" s="3"/>
      <c r="L15" s="3"/>
      <c r="M15" s="3"/>
    </row>
    <row r="16" spans="1:13" ht="14.85" customHeight="1" x14ac:dyDescent="0.25">
      <c r="A16" s="2" t="s">
        <v>118</v>
      </c>
      <c r="B16" s="20" t="s">
        <v>119</v>
      </c>
      <c r="C16" s="2" t="s">
        <v>120</v>
      </c>
      <c r="E16" s="12"/>
      <c r="F16" s="12"/>
      <c r="H16" s="3"/>
      <c r="L16" s="3"/>
      <c r="M16" s="3"/>
    </row>
    <row r="17" spans="1:13" ht="14.85" customHeight="1" x14ac:dyDescent="0.25">
      <c r="A17" s="2" t="s">
        <v>121</v>
      </c>
      <c r="B17" s="20" t="s">
        <v>122</v>
      </c>
      <c r="C17" s="21" t="s">
        <v>123</v>
      </c>
      <c r="E17" s="12"/>
      <c r="F17" s="12"/>
      <c r="H17" s="3"/>
      <c r="L17" s="3"/>
      <c r="M17" s="3"/>
    </row>
    <row r="18" spans="1:13" ht="15" hidden="1" customHeight="1" outlineLevel="1" x14ac:dyDescent="0.25">
      <c r="A18" s="2" t="s">
        <v>124</v>
      </c>
      <c r="B18" s="22" t="s">
        <v>125</v>
      </c>
      <c r="E18" s="12"/>
      <c r="F18" s="12"/>
      <c r="H18" s="3"/>
      <c r="L18" s="3"/>
      <c r="M18" s="3"/>
    </row>
    <row r="19" spans="1:13" ht="15" hidden="1" customHeight="1" outlineLevel="1" x14ac:dyDescent="0.25">
      <c r="A19" s="2" t="s">
        <v>126</v>
      </c>
      <c r="B19" s="22" t="s">
        <v>127</v>
      </c>
      <c r="E19" s="12"/>
      <c r="F19" s="12"/>
      <c r="H19" s="3"/>
      <c r="L19" s="3"/>
      <c r="M19" s="3"/>
    </row>
    <row r="20" spans="1:13" ht="15" hidden="1" customHeight="1" outlineLevel="1" x14ac:dyDescent="0.25">
      <c r="A20" s="2" t="s">
        <v>128</v>
      </c>
      <c r="B20" s="22"/>
      <c r="E20" s="12"/>
      <c r="F20" s="12"/>
      <c r="H20" s="3"/>
      <c r="L20" s="3"/>
      <c r="M20" s="3"/>
    </row>
    <row r="21" spans="1:13" ht="15" hidden="1" customHeight="1" outlineLevel="1" x14ac:dyDescent="0.25">
      <c r="A21" s="2" t="s">
        <v>129</v>
      </c>
      <c r="B21" s="22"/>
      <c r="E21" s="12"/>
      <c r="F21" s="12"/>
      <c r="H21" s="3"/>
      <c r="L21" s="3"/>
      <c r="M21" s="3"/>
    </row>
    <row r="22" spans="1:13" ht="15" hidden="1" customHeight="1" outlineLevel="1" x14ac:dyDescent="0.25">
      <c r="A22" s="2" t="s">
        <v>130</v>
      </c>
      <c r="B22" s="22"/>
      <c r="E22" s="12"/>
      <c r="F22" s="12"/>
      <c r="H22" s="3"/>
      <c r="L22" s="3"/>
      <c r="M22" s="3"/>
    </row>
    <row r="23" spans="1:13" ht="15" hidden="1" customHeight="1" outlineLevel="1" x14ac:dyDescent="0.25">
      <c r="A23" s="2" t="s">
        <v>131</v>
      </c>
      <c r="B23" s="22"/>
      <c r="E23" s="12"/>
      <c r="F23" s="12"/>
      <c r="H23" s="3"/>
      <c r="L23" s="3"/>
      <c r="M23" s="3"/>
    </row>
    <row r="24" spans="1:13" ht="15" hidden="1" customHeight="1" outlineLevel="1" x14ac:dyDescent="0.25">
      <c r="A24" s="2" t="s">
        <v>132</v>
      </c>
      <c r="B24" s="22"/>
      <c r="E24" s="12"/>
      <c r="F24" s="12"/>
      <c r="H24" s="3"/>
      <c r="L24" s="3"/>
      <c r="M24" s="3"/>
    </row>
    <row r="25" spans="1:13" ht="15" hidden="1" customHeight="1" outlineLevel="1" x14ac:dyDescent="0.25">
      <c r="A25" s="2" t="s">
        <v>133</v>
      </c>
      <c r="B25" s="22"/>
      <c r="E25" s="12"/>
      <c r="F25" s="12"/>
      <c r="H25" s="3"/>
      <c r="L25" s="3"/>
      <c r="M25" s="3"/>
    </row>
    <row r="26" spans="1:13" ht="18.75" customHeight="1" collapsed="1" x14ac:dyDescent="0.25">
      <c r="A26" s="18"/>
      <c r="B26" s="17" t="s">
        <v>105</v>
      </c>
      <c r="C26" s="18"/>
      <c r="D26" s="18"/>
      <c r="E26" s="18"/>
      <c r="F26" s="18"/>
      <c r="G26" s="19"/>
      <c r="H26" s="3"/>
      <c r="L26" s="3"/>
      <c r="M26" s="3"/>
    </row>
    <row r="27" spans="1:13" ht="15" customHeight="1" x14ac:dyDescent="0.25">
      <c r="A27" s="2" t="s">
        <v>134</v>
      </c>
      <c r="B27" s="23" t="s">
        <v>135</v>
      </c>
      <c r="C27" s="2" t="s">
        <v>136</v>
      </c>
      <c r="H27" s="3"/>
      <c r="L27" s="3"/>
      <c r="M27" s="3"/>
    </row>
    <row r="28" spans="1:13" ht="15" customHeight="1" x14ac:dyDescent="0.25">
      <c r="A28" s="2" t="s">
        <v>137</v>
      </c>
      <c r="B28" s="23" t="s">
        <v>138</v>
      </c>
      <c r="C28" s="2" t="s">
        <v>136</v>
      </c>
      <c r="H28" s="3"/>
      <c r="L28" s="3"/>
      <c r="M28" s="3"/>
    </row>
    <row r="29" spans="1:13" ht="30" customHeight="1" x14ac:dyDescent="0.25">
      <c r="A29" s="2" t="s">
        <v>139</v>
      </c>
      <c r="B29" s="23" t="s">
        <v>140</v>
      </c>
      <c r="C29" s="2" t="s">
        <v>141</v>
      </c>
      <c r="H29" s="3"/>
      <c r="L29" s="3"/>
      <c r="M29" s="3"/>
    </row>
    <row r="30" spans="1:13" ht="15" hidden="1" customHeight="1" outlineLevel="1" x14ac:dyDescent="0.25">
      <c r="A30" s="2" t="s">
        <v>142</v>
      </c>
      <c r="B30" s="23"/>
      <c r="H30" s="3"/>
      <c r="L30" s="3"/>
      <c r="M30" s="3"/>
    </row>
    <row r="31" spans="1:13" ht="15" hidden="1" customHeight="1" outlineLevel="1" x14ac:dyDescent="0.25">
      <c r="A31" s="2" t="s">
        <v>143</v>
      </c>
      <c r="B31" s="23"/>
      <c r="H31" s="3"/>
      <c r="L31" s="3"/>
      <c r="M31" s="3"/>
    </row>
    <row r="32" spans="1:13" ht="15" hidden="1" customHeight="1" outlineLevel="1" x14ac:dyDescent="0.25">
      <c r="A32" s="2" t="s">
        <v>144</v>
      </c>
      <c r="B32" s="23"/>
      <c r="H32" s="3"/>
      <c r="L32" s="3"/>
      <c r="M32" s="3"/>
    </row>
    <row r="33" spans="1:13" ht="15" hidden="1" customHeight="1" outlineLevel="1" x14ac:dyDescent="0.25">
      <c r="A33" s="2" t="s">
        <v>145</v>
      </c>
      <c r="B33" s="23"/>
      <c r="H33" s="3"/>
      <c r="L33" s="3"/>
      <c r="M33" s="3"/>
    </row>
    <row r="34" spans="1:13" ht="15" hidden="1" customHeight="1" outlineLevel="1" x14ac:dyDescent="0.25">
      <c r="A34" s="2" t="s">
        <v>146</v>
      </c>
      <c r="B34" s="23"/>
      <c r="H34" s="3"/>
      <c r="L34" s="3"/>
      <c r="M34" s="3"/>
    </row>
    <row r="35" spans="1:13" ht="15" hidden="1" customHeight="1" outlineLevel="1" x14ac:dyDescent="0.25">
      <c r="A35" s="2" t="s">
        <v>147</v>
      </c>
      <c r="B35" s="20"/>
      <c r="H35" s="3"/>
      <c r="L35" s="3"/>
      <c r="M35" s="3"/>
    </row>
    <row r="36" spans="1:13" ht="18.75" customHeight="1" collapsed="1" x14ac:dyDescent="0.25">
      <c r="A36" s="17"/>
      <c r="B36" s="17" t="s">
        <v>106</v>
      </c>
      <c r="C36" s="17"/>
      <c r="D36" s="18"/>
      <c r="E36" s="18"/>
      <c r="F36" s="18"/>
      <c r="G36" s="19"/>
      <c r="H36" s="3"/>
      <c r="L36" s="3"/>
      <c r="M36" s="3"/>
    </row>
    <row r="37" spans="1:13" ht="15" customHeight="1" x14ac:dyDescent="0.25">
      <c r="A37" s="24"/>
      <c r="B37" s="25" t="s">
        <v>148</v>
      </c>
      <c r="C37" s="24" t="s">
        <v>149</v>
      </c>
      <c r="D37" s="24"/>
      <c r="E37" s="26"/>
      <c r="F37" s="27"/>
      <c r="G37" s="27"/>
      <c r="H37" s="3"/>
      <c r="L37" s="3"/>
      <c r="M37" s="3"/>
    </row>
    <row r="38" spans="1:13" ht="14.1" customHeight="1" x14ac:dyDescent="0.25">
      <c r="A38" s="2" t="s">
        <v>150</v>
      </c>
      <c r="B38" s="2" t="s">
        <v>151</v>
      </c>
      <c r="C38" s="28">
        <v>25945.312999999998</v>
      </c>
      <c r="H38" s="3"/>
      <c r="L38" s="3"/>
      <c r="M38" s="3"/>
    </row>
    <row r="39" spans="1:13" ht="14.1" customHeight="1" x14ac:dyDescent="0.25">
      <c r="A39" s="2" t="s">
        <v>152</v>
      </c>
      <c r="B39" s="2" t="s">
        <v>153</v>
      </c>
      <c r="C39" s="28">
        <v>24937.537</v>
      </c>
      <c r="D39" s="28"/>
      <c r="H39" s="3"/>
      <c r="L39" s="3"/>
      <c r="M39" s="3"/>
    </row>
    <row r="40" spans="1:13" ht="14.1" hidden="1" customHeight="1" outlineLevel="1" x14ac:dyDescent="0.25">
      <c r="A40" s="2" t="s">
        <v>154</v>
      </c>
      <c r="B40" s="22" t="s">
        <v>155</v>
      </c>
      <c r="C40" s="28">
        <v>29573.637999999999</v>
      </c>
      <c r="D40" s="28"/>
      <c r="H40" s="3"/>
      <c r="L40" s="3"/>
      <c r="M40" s="3"/>
    </row>
    <row r="41" spans="1:13" ht="14.1" hidden="1" customHeight="1" outlineLevel="1" x14ac:dyDescent="0.25">
      <c r="A41" s="2" t="s">
        <v>156</v>
      </c>
      <c r="B41" s="22" t="s">
        <v>157</v>
      </c>
      <c r="C41" s="28">
        <v>26933.894</v>
      </c>
      <c r="D41" s="28"/>
      <c r="H41" s="3"/>
      <c r="L41" s="3"/>
      <c r="M41" s="3"/>
    </row>
    <row r="42" spans="1:13" ht="15" hidden="1" customHeight="1" outlineLevel="1" x14ac:dyDescent="0.25">
      <c r="A42" s="2" t="s">
        <v>158</v>
      </c>
      <c r="H42" s="3"/>
      <c r="L42" s="3"/>
      <c r="M42" s="3"/>
    </row>
    <row r="43" spans="1:13" ht="15" hidden="1" customHeight="1" outlineLevel="1" x14ac:dyDescent="0.25">
      <c r="A43" s="2" t="s">
        <v>159</v>
      </c>
      <c r="H43" s="3"/>
      <c r="L43" s="3"/>
      <c r="M43" s="3"/>
    </row>
    <row r="44" spans="1:13" ht="15" customHeight="1" collapsed="1" x14ac:dyDescent="0.25">
      <c r="A44" s="24"/>
      <c r="B44" s="25" t="s">
        <v>160</v>
      </c>
      <c r="C44" s="24" t="s">
        <v>161</v>
      </c>
      <c r="D44" s="24" t="s">
        <v>162</v>
      </c>
      <c r="E44" s="26"/>
      <c r="F44" s="27" t="s">
        <v>163</v>
      </c>
      <c r="G44" s="27" t="s">
        <v>164</v>
      </c>
      <c r="H44" s="3"/>
      <c r="L44" s="3"/>
      <c r="M44" s="3"/>
    </row>
    <row r="45" spans="1:13" ht="14.1" customHeight="1" x14ac:dyDescent="0.25">
      <c r="A45" s="2" t="s">
        <v>165</v>
      </c>
      <c r="B45" s="2" t="s">
        <v>166</v>
      </c>
      <c r="C45" s="29"/>
      <c r="D45" s="30">
        <v>4.0412010215764287E-2</v>
      </c>
      <c r="F45" s="2" t="s">
        <v>167</v>
      </c>
      <c r="G45" s="2" t="s">
        <v>167</v>
      </c>
      <c r="H45" s="3"/>
      <c r="L45" s="3"/>
      <c r="M45" s="3"/>
    </row>
    <row r="46" spans="1:13" ht="14.85" hidden="1" customHeight="1" outlineLevel="1" x14ac:dyDescent="0.25">
      <c r="A46" s="2" t="s">
        <v>168</v>
      </c>
      <c r="B46" s="22" t="s">
        <v>169</v>
      </c>
      <c r="D46" s="31"/>
      <c r="G46" s="2"/>
      <c r="H46" s="3"/>
      <c r="L46" s="3"/>
      <c r="M46" s="3"/>
    </row>
    <row r="47" spans="1:13" ht="14.85" hidden="1" customHeight="1" outlineLevel="1" x14ac:dyDescent="0.25">
      <c r="A47" s="2" t="s">
        <v>170</v>
      </c>
      <c r="B47" s="22" t="s">
        <v>171</v>
      </c>
      <c r="C47" s="29">
        <v>0.02</v>
      </c>
      <c r="D47" s="31"/>
      <c r="G47" s="2"/>
      <c r="H47" s="3"/>
      <c r="L47" s="3"/>
      <c r="M47" s="3"/>
    </row>
    <row r="48" spans="1:13" ht="14.85" hidden="1" customHeight="1" outlineLevel="1" x14ac:dyDescent="0.25">
      <c r="A48" s="2" t="s">
        <v>172</v>
      </c>
      <c r="B48" s="22"/>
      <c r="D48" s="31"/>
      <c r="G48" s="2"/>
      <c r="H48" s="3"/>
      <c r="L48" s="3"/>
      <c r="M48" s="3"/>
    </row>
    <row r="49" spans="1:13" ht="14.85" hidden="1" customHeight="1" outlineLevel="1" x14ac:dyDescent="0.25">
      <c r="A49" s="2" t="s">
        <v>173</v>
      </c>
      <c r="B49" s="22"/>
      <c r="D49" s="31"/>
      <c r="G49" s="2"/>
      <c r="H49" s="3"/>
      <c r="L49" s="3"/>
      <c r="M49" s="3"/>
    </row>
    <row r="50" spans="1:13" ht="14.85" hidden="1" customHeight="1" outlineLevel="1" x14ac:dyDescent="0.25">
      <c r="A50" s="2" t="s">
        <v>174</v>
      </c>
      <c r="B50" s="22"/>
      <c r="D50" s="31"/>
      <c r="G50" s="2"/>
      <c r="H50" s="3"/>
      <c r="L50" s="3"/>
      <c r="M50" s="3"/>
    </row>
    <row r="51" spans="1:13" ht="14.85" hidden="1" customHeight="1" outlineLevel="1" x14ac:dyDescent="0.25">
      <c r="A51" s="2" t="s">
        <v>175</v>
      </c>
      <c r="B51" s="22"/>
      <c r="D51" s="31"/>
      <c r="G51" s="2"/>
      <c r="H51" s="3"/>
      <c r="L51" s="3"/>
      <c r="M51" s="3"/>
    </row>
    <row r="52" spans="1:13" ht="15" customHeight="1" collapsed="1" x14ac:dyDescent="0.25">
      <c r="A52" s="24"/>
      <c r="B52" s="25" t="s">
        <v>176</v>
      </c>
      <c r="C52" s="24" t="s">
        <v>149</v>
      </c>
      <c r="D52" s="24"/>
      <c r="E52" s="26"/>
      <c r="F52" s="27" t="s">
        <v>177</v>
      </c>
      <c r="G52" s="27"/>
      <c r="H52" s="3"/>
      <c r="L52" s="3"/>
      <c r="M52" s="3"/>
    </row>
    <row r="53" spans="1:13" ht="14.1" customHeight="1" x14ac:dyDescent="0.25">
      <c r="A53" s="2" t="s">
        <v>178</v>
      </c>
      <c r="B53" s="2" t="s">
        <v>179</v>
      </c>
      <c r="C53" s="28">
        <v>25433.904999999999</v>
      </c>
      <c r="E53" s="32"/>
      <c r="F53" s="30">
        <f>IF($C$58=0,"",IF(C53="[for completion]","",C53/$C$58))</f>
        <v>0.98028877579034579</v>
      </c>
      <c r="G53" s="30"/>
      <c r="H53" s="3"/>
      <c r="L53" s="3"/>
      <c r="M53" s="3"/>
    </row>
    <row r="54" spans="1:13" ht="14.1" customHeight="1" x14ac:dyDescent="0.25">
      <c r="A54" s="2" t="s">
        <v>180</v>
      </c>
      <c r="B54" s="2" t="s">
        <v>181</v>
      </c>
      <c r="C54" s="28">
        <v>0</v>
      </c>
      <c r="E54" s="32"/>
      <c r="F54" s="30">
        <f>IF($C$58=0,"",IF(C54="[for completion]","",C54/$C$58))</f>
        <v>0</v>
      </c>
      <c r="G54" s="30"/>
      <c r="H54" s="3"/>
      <c r="L54" s="3"/>
      <c r="M54" s="3"/>
    </row>
    <row r="55" spans="1:13" ht="14.1" customHeight="1" x14ac:dyDescent="0.25">
      <c r="A55" s="2" t="s">
        <v>182</v>
      </c>
      <c r="B55" s="2" t="s">
        <v>183</v>
      </c>
      <c r="C55" s="28">
        <v>0</v>
      </c>
      <c r="E55" s="32"/>
      <c r="F55" s="30">
        <f>IF($C$58=0,"",IF(C55="[for completion]","",C55/$C$58))</f>
        <v>0</v>
      </c>
      <c r="G55" s="30"/>
      <c r="H55" s="3"/>
      <c r="L55" s="3"/>
      <c r="M55" s="3"/>
    </row>
    <row r="56" spans="1:13" ht="14.1" customHeight="1" x14ac:dyDescent="0.25">
      <c r="A56" s="2" t="s">
        <v>184</v>
      </c>
      <c r="B56" s="2" t="s">
        <v>185</v>
      </c>
      <c r="C56" s="28">
        <v>511.41399999999999</v>
      </c>
      <c r="E56" s="32"/>
      <c r="F56" s="30">
        <f>IF($C$58=0,"",IF(C56="[for completion]","",C56/$C$58))</f>
        <v>1.9711224209654158E-2</v>
      </c>
      <c r="G56" s="30"/>
      <c r="H56" s="3"/>
      <c r="L56" s="3"/>
      <c r="M56" s="3"/>
    </row>
    <row r="57" spans="1:13" ht="14.1" customHeight="1" x14ac:dyDescent="0.25">
      <c r="A57" s="2" t="s">
        <v>186</v>
      </c>
      <c r="B57" s="2" t="s">
        <v>187</v>
      </c>
      <c r="C57" s="2">
        <v>0</v>
      </c>
      <c r="E57" s="32"/>
      <c r="F57" s="30">
        <f>IF($C$58=0,"",IF(C57="[for completion]","",C57/$C$58))</f>
        <v>0</v>
      </c>
      <c r="G57" s="30"/>
      <c r="H57" s="3"/>
      <c r="L57" s="3"/>
      <c r="M57" s="3"/>
    </row>
    <row r="58" spans="1:13" ht="14.1" customHeight="1" x14ac:dyDescent="0.25">
      <c r="A58" s="2" t="s">
        <v>188</v>
      </c>
      <c r="B58" s="33" t="s">
        <v>189</v>
      </c>
      <c r="C58" s="28">
        <f>SUM(C53:C57)</f>
        <v>25945.319</v>
      </c>
      <c r="D58" s="32"/>
      <c r="E58" s="32"/>
      <c r="F58" s="29">
        <f>SUM(F53:F57)</f>
        <v>1</v>
      </c>
      <c r="G58" s="30"/>
      <c r="H58" s="3"/>
      <c r="L58" s="3"/>
      <c r="M58" s="3"/>
    </row>
    <row r="59" spans="1:13" ht="14.1" hidden="1" customHeight="1" outlineLevel="1" x14ac:dyDescent="0.25">
      <c r="A59" s="2" t="s">
        <v>190</v>
      </c>
      <c r="B59" s="34" t="s">
        <v>191</v>
      </c>
      <c r="E59" s="32"/>
      <c r="F59" s="30">
        <f t="shared" ref="F59:F64" si="0">IF($C$58=0,"",IF(C59="[for completion]","",C59/$C$58))</f>
        <v>0</v>
      </c>
      <c r="G59" s="30"/>
      <c r="H59" s="3"/>
      <c r="L59" s="3"/>
      <c r="M59" s="3"/>
    </row>
    <row r="60" spans="1:13" ht="14.1" hidden="1" customHeight="1" outlineLevel="1" x14ac:dyDescent="0.25">
      <c r="A60" s="2" t="s">
        <v>192</v>
      </c>
      <c r="B60" s="34" t="s">
        <v>191</v>
      </c>
      <c r="E60" s="32"/>
      <c r="F60" s="30">
        <f t="shared" si="0"/>
        <v>0</v>
      </c>
      <c r="G60" s="30"/>
      <c r="H60" s="3"/>
      <c r="L60" s="3"/>
      <c r="M60" s="3"/>
    </row>
    <row r="61" spans="1:13" ht="14.1" hidden="1" customHeight="1" outlineLevel="1" x14ac:dyDescent="0.25">
      <c r="A61" s="2" t="s">
        <v>193</v>
      </c>
      <c r="B61" s="34" t="s">
        <v>191</v>
      </c>
      <c r="E61" s="32"/>
      <c r="F61" s="30">
        <f t="shared" si="0"/>
        <v>0</v>
      </c>
      <c r="G61" s="30"/>
      <c r="H61" s="3"/>
      <c r="L61" s="3"/>
      <c r="M61" s="3"/>
    </row>
    <row r="62" spans="1:13" ht="14.1" hidden="1" customHeight="1" outlineLevel="1" x14ac:dyDescent="0.25">
      <c r="A62" s="2" t="s">
        <v>194</v>
      </c>
      <c r="B62" s="34" t="s">
        <v>191</v>
      </c>
      <c r="E62" s="32"/>
      <c r="F62" s="30">
        <f t="shared" si="0"/>
        <v>0</v>
      </c>
      <c r="G62" s="30"/>
      <c r="H62" s="3"/>
      <c r="L62" s="3"/>
      <c r="M62" s="3"/>
    </row>
    <row r="63" spans="1:13" ht="14.1" hidden="1" customHeight="1" outlineLevel="1" x14ac:dyDescent="0.25">
      <c r="A63" s="2" t="s">
        <v>195</v>
      </c>
      <c r="B63" s="34" t="s">
        <v>191</v>
      </c>
      <c r="E63" s="32"/>
      <c r="F63" s="30">
        <f t="shared" si="0"/>
        <v>0</v>
      </c>
      <c r="G63" s="30"/>
      <c r="H63" s="3"/>
      <c r="L63" s="3"/>
      <c r="M63" s="3"/>
    </row>
    <row r="64" spans="1:13" ht="14.1" hidden="1" customHeight="1" outlineLevel="1" x14ac:dyDescent="0.25">
      <c r="A64" s="2" t="s">
        <v>196</v>
      </c>
      <c r="B64" s="34" t="s">
        <v>191</v>
      </c>
      <c r="C64" s="4"/>
      <c r="D64" s="4"/>
      <c r="E64" s="4"/>
      <c r="F64" s="30">
        <f t="shared" si="0"/>
        <v>0</v>
      </c>
      <c r="G64" s="35"/>
      <c r="H64" s="3"/>
      <c r="L64" s="3"/>
      <c r="M64" s="3"/>
    </row>
    <row r="65" spans="1:13" ht="15" customHeight="1" collapsed="1" x14ac:dyDescent="0.25">
      <c r="A65" s="24"/>
      <c r="B65" s="25" t="s">
        <v>197</v>
      </c>
      <c r="C65" s="24" t="s">
        <v>198</v>
      </c>
      <c r="D65" s="24" t="s">
        <v>199</v>
      </c>
      <c r="E65" s="26"/>
      <c r="F65" s="27" t="s">
        <v>200</v>
      </c>
      <c r="G65" s="27" t="s">
        <v>201</v>
      </c>
      <c r="H65" s="3"/>
      <c r="L65" s="3"/>
      <c r="M65" s="3"/>
    </row>
    <row r="66" spans="1:13" ht="14.1" customHeight="1" x14ac:dyDescent="0.25">
      <c r="A66" s="2" t="s">
        <v>202</v>
      </c>
      <c r="B66" s="2" t="s">
        <v>203</v>
      </c>
      <c r="C66" s="28">
        <v>8</v>
      </c>
      <c r="D66" s="2" t="s">
        <v>167</v>
      </c>
      <c r="E66" s="20"/>
      <c r="F66" s="36"/>
      <c r="G66" s="36"/>
      <c r="H66" s="3"/>
      <c r="L66" s="3"/>
      <c r="M66" s="3"/>
    </row>
    <row r="67" spans="1:13" ht="13.9" customHeight="1" x14ac:dyDescent="0.25">
      <c r="C67" s="28"/>
      <c r="E67" s="20"/>
      <c r="F67" s="36"/>
      <c r="G67" s="36"/>
      <c r="H67" s="3"/>
      <c r="L67" s="3"/>
      <c r="M67" s="3"/>
    </row>
    <row r="68" spans="1:13" ht="14.1" customHeight="1" x14ac:dyDescent="0.25">
      <c r="A68" s="2" t="s">
        <v>204</v>
      </c>
      <c r="B68" s="2" t="s">
        <v>205</v>
      </c>
      <c r="E68" s="20"/>
      <c r="F68" s="36"/>
      <c r="G68" s="36"/>
      <c r="H68" s="3"/>
      <c r="L68" s="3"/>
      <c r="M68" s="3"/>
    </row>
    <row r="69" spans="1:13" ht="14.1" customHeight="1" x14ac:dyDescent="0.25">
      <c r="B69" s="2" t="s">
        <v>206</v>
      </c>
      <c r="E69" s="20"/>
      <c r="F69" s="36"/>
      <c r="G69" s="36"/>
      <c r="H69" s="3"/>
      <c r="L69" s="3"/>
      <c r="M69" s="3"/>
    </row>
    <row r="70" spans="1:13" ht="14.1" customHeight="1" x14ac:dyDescent="0.25">
      <c r="A70" s="2" t="s">
        <v>204</v>
      </c>
      <c r="B70" s="3" t="s">
        <v>207</v>
      </c>
      <c r="C70" s="28">
        <f>SUM(C79:C80)</f>
        <v>1576.0900000000001</v>
      </c>
      <c r="D70" s="2" t="s">
        <v>167</v>
      </c>
      <c r="E70" s="3"/>
      <c r="F70" s="30">
        <f t="shared" ref="F70:F76" si="1">IF($C$77=0,"",IF(C70="[for completion]","",C70/$C$77))</f>
        <v>6.07466173177406E-2</v>
      </c>
      <c r="G70" s="30" t="str">
        <f t="shared" ref="G70:G76" si="2">IF($D$77=0,"",IF(D70="[Mark as ND1 if not relevant]","",D70/$D$77))</f>
        <v/>
      </c>
      <c r="H70" s="3"/>
      <c r="L70" s="3"/>
      <c r="M70" s="3"/>
    </row>
    <row r="71" spans="1:13" ht="14.1" customHeight="1" x14ac:dyDescent="0.25">
      <c r="A71" s="2" t="s">
        <v>208</v>
      </c>
      <c r="B71" s="3" t="s">
        <v>209</v>
      </c>
      <c r="C71" s="28">
        <f>SUM(C81:C82)</f>
        <v>1932.1610000000001</v>
      </c>
      <c r="D71" s="2" t="s">
        <v>167</v>
      </c>
      <c r="E71" s="3"/>
      <c r="F71" s="30">
        <f t="shared" si="1"/>
        <v>7.4470521901200432E-2</v>
      </c>
      <c r="G71" s="30" t="str">
        <f t="shared" si="2"/>
        <v/>
      </c>
      <c r="H71" s="3"/>
      <c r="L71" s="3"/>
      <c r="M71" s="3"/>
    </row>
    <row r="72" spans="1:13" ht="14.1" customHeight="1" x14ac:dyDescent="0.25">
      <c r="A72" s="2" t="s">
        <v>210</v>
      </c>
      <c r="B72" s="3" t="s">
        <v>211</v>
      </c>
      <c r="C72" s="28">
        <v>1977.2619999999999</v>
      </c>
      <c r="D72" s="2" t="s">
        <v>167</v>
      </c>
      <c r="E72" s="3"/>
      <c r="F72" s="30">
        <f t="shared" si="1"/>
        <v>7.6208832015246836E-2</v>
      </c>
      <c r="G72" s="30" t="str">
        <f t="shared" si="2"/>
        <v/>
      </c>
      <c r="H72" s="3"/>
      <c r="L72" s="3"/>
      <c r="M72" s="3"/>
    </row>
    <row r="73" spans="1:13" ht="14.1" customHeight="1" x14ac:dyDescent="0.25">
      <c r="A73" s="2" t="s">
        <v>212</v>
      </c>
      <c r="B73" s="3" t="s">
        <v>213</v>
      </c>
      <c r="C73" s="28">
        <v>2341.0149999999999</v>
      </c>
      <c r="D73" s="2" t="s">
        <v>167</v>
      </c>
      <c r="E73" s="3"/>
      <c r="F73" s="30">
        <f t="shared" si="1"/>
        <v>9.0228820904954973E-2</v>
      </c>
      <c r="G73" s="30" t="str">
        <f t="shared" si="2"/>
        <v/>
      </c>
      <c r="H73" s="3"/>
      <c r="L73" s="3"/>
      <c r="M73" s="3"/>
    </row>
    <row r="74" spans="1:13" ht="14.1" customHeight="1" x14ac:dyDescent="0.25">
      <c r="A74" s="2" t="s">
        <v>214</v>
      </c>
      <c r="B74" s="3" t="s">
        <v>215</v>
      </c>
      <c r="C74" s="28">
        <v>2277.4259999999999</v>
      </c>
      <c r="D74" s="2" t="s">
        <v>167</v>
      </c>
      <c r="E74" s="3"/>
      <c r="F74" s="30">
        <f t="shared" si="1"/>
        <v>8.7777935074439067E-2</v>
      </c>
      <c r="G74" s="30" t="str">
        <f t="shared" si="2"/>
        <v/>
      </c>
      <c r="H74" s="3"/>
      <c r="L74" s="3"/>
      <c r="M74" s="3"/>
    </row>
    <row r="75" spans="1:13" ht="14.1" customHeight="1" x14ac:dyDescent="0.25">
      <c r="A75" s="2" t="s">
        <v>216</v>
      </c>
      <c r="B75" s="3" t="s">
        <v>217</v>
      </c>
      <c r="C75" s="28">
        <v>8922.8469999999998</v>
      </c>
      <c r="D75" s="2" t="s">
        <v>167</v>
      </c>
      <c r="E75" s="3"/>
      <c r="F75" s="30">
        <f t="shared" si="1"/>
        <v>0.34390978439920922</v>
      </c>
      <c r="G75" s="30" t="str">
        <f t="shared" si="2"/>
        <v/>
      </c>
      <c r="H75" s="3"/>
      <c r="L75" s="3"/>
      <c r="M75" s="3"/>
    </row>
    <row r="76" spans="1:13" ht="14.1" customHeight="1" x14ac:dyDescent="0.25">
      <c r="A76" s="2" t="s">
        <v>218</v>
      </c>
      <c r="B76" s="3" t="s">
        <v>219</v>
      </c>
      <c r="C76" s="28">
        <v>6918.5119999999997</v>
      </c>
      <c r="D76" s="2" t="s">
        <v>167</v>
      </c>
      <c r="E76" s="3"/>
      <c r="F76" s="30">
        <f t="shared" si="1"/>
        <v>0.26665748838720893</v>
      </c>
      <c r="G76" s="30" t="str">
        <f t="shared" si="2"/>
        <v/>
      </c>
      <c r="H76" s="3"/>
      <c r="L76" s="3"/>
      <c r="M76" s="3"/>
    </row>
    <row r="77" spans="1:13" ht="14.1" customHeight="1" x14ac:dyDescent="0.25">
      <c r="A77" s="2" t="s">
        <v>220</v>
      </c>
      <c r="B77" s="37" t="s">
        <v>189</v>
      </c>
      <c r="C77" s="28">
        <f>SUM(C70:C76)</f>
        <v>25945.312999999998</v>
      </c>
      <c r="D77" s="32">
        <v>0</v>
      </c>
      <c r="F77" s="29">
        <f>SUM(F70:F76)</f>
        <v>1</v>
      </c>
      <c r="G77" s="35">
        <f>SUM(G70:G76)</f>
        <v>0</v>
      </c>
      <c r="H77" s="3"/>
      <c r="L77" s="3"/>
      <c r="M77" s="3"/>
    </row>
    <row r="78" spans="1:13" ht="14.1" hidden="1" customHeight="1" outlineLevel="1" x14ac:dyDescent="0.25">
      <c r="A78" s="2" t="s">
        <v>221</v>
      </c>
      <c r="B78" s="38" t="s">
        <v>222</v>
      </c>
      <c r="C78" s="31"/>
      <c r="D78" s="32"/>
      <c r="F78" s="30">
        <f>IF($C$77=0,"",IF(C78="[for completion]","",C78/$C$77))</f>
        <v>0</v>
      </c>
      <c r="G78" s="30" t="str">
        <f>IF($D$77=0,"",IF(D78="[for completion]","",D78/$D$77))</f>
        <v/>
      </c>
      <c r="H78" s="3"/>
      <c r="L78" s="3"/>
      <c r="M78" s="3"/>
    </row>
    <row r="79" spans="1:13" ht="14.1" hidden="1" customHeight="1" outlineLevel="1" x14ac:dyDescent="0.25">
      <c r="A79" s="2" t="s">
        <v>223</v>
      </c>
      <c r="B79" s="38" t="s">
        <v>224</v>
      </c>
      <c r="C79" s="28">
        <v>619.94000000000005</v>
      </c>
      <c r="D79" s="32"/>
      <c r="F79" s="30">
        <f>IF($C$77=0,"",IF(C79="[for completion]","",C79/$C$77))</f>
        <v>2.389410372501577E-2</v>
      </c>
      <c r="G79" s="30" t="str">
        <f>IF($D$77=0,"",IF(D79="[for completion]","",D79/$D$77))</f>
        <v/>
      </c>
      <c r="H79" s="3"/>
      <c r="L79" s="3"/>
      <c r="M79" s="3"/>
    </row>
    <row r="80" spans="1:13" ht="14.1" hidden="1" customHeight="1" outlineLevel="1" x14ac:dyDescent="0.25">
      <c r="A80" s="2" t="s">
        <v>225</v>
      </c>
      <c r="B80" s="38" t="s">
        <v>226</v>
      </c>
      <c r="C80" s="28">
        <v>956.15</v>
      </c>
      <c r="D80" s="32"/>
      <c r="F80" s="30">
        <f>IF($C$77=0,"",IF(C80="[for completion]","",C80/$C$77))</f>
        <v>3.6852513592724824E-2</v>
      </c>
      <c r="G80" s="30" t="str">
        <f>IF($D$77=0,"",IF(D80="[for completion]","",D80/$D$77))</f>
        <v/>
      </c>
      <c r="H80" s="3"/>
      <c r="L80" s="3"/>
      <c r="M80" s="3"/>
    </row>
    <row r="81" spans="1:13" ht="14.1" hidden="1" customHeight="1" outlineLevel="1" x14ac:dyDescent="0.25">
      <c r="A81" s="2" t="s">
        <v>227</v>
      </c>
      <c r="B81" s="38" t="s">
        <v>228</v>
      </c>
      <c r="C81" s="28">
        <v>911.024</v>
      </c>
      <c r="D81" s="32"/>
      <c r="F81" s="30">
        <f>IF($C$77=0,"",IF(C81="[for completion]","",C81/$C$77))</f>
        <v>3.5113239913505769E-2</v>
      </c>
      <c r="G81" s="30" t="str">
        <f>IF($D$77=0,"",IF(D81="[for completion]","",D81/$D$77))</f>
        <v/>
      </c>
      <c r="H81" s="3"/>
      <c r="L81" s="3"/>
      <c r="M81" s="3"/>
    </row>
    <row r="82" spans="1:13" ht="14.1" hidden="1" customHeight="1" outlineLevel="1" x14ac:dyDescent="0.25">
      <c r="A82" s="2" t="s">
        <v>229</v>
      </c>
      <c r="B82" s="38" t="s">
        <v>230</v>
      </c>
      <c r="C82" s="28">
        <v>1021.1369999999999</v>
      </c>
      <c r="D82" s="32"/>
      <c r="F82" s="30">
        <f>IF($C$77=0,"",IF(C82="[for completion]","",C82/$C$77))</f>
        <v>3.9357281987694656E-2</v>
      </c>
      <c r="G82" s="30" t="str">
        <f>IF($D$77=0,"",IF(D82="[for completion]","",D82/$D$77))</f>
        <v/>
      </c>
      <c r="H82" s="3"/>
      <c r="L82" s="3"/>
      <c r="M82" s="3"/>
    </row>
    <row r="83" spans="1:13" ht="14.1" hidden="1" customHeight="1" outlineLevel="1" x14ac:dyDescent="0.25">
      <c r="A83" s="2" t="s">
        <v>231</v>
      </c>
      <c r="B83" s="38"/>
      <c r="C83" s="32"/>
      <c r="D83" s="32"/>
      <c r="F83" s="30"/>
      <c r="G83" s="30"/>
      <c r="H83" s="3"/>
      <c r="L83" s="3"/>
      <c r="M83" s="3"/>
    </row>
    <row r="84" spans="1:13" ht="14.1" hidden="1" customHeight="1" outlineLevel="1" x14ac:dyDescent="0.25">
      <c r="A84" s="2" t="s">
        <v>232</v>
      </c>
      <c r="B84" s="38"/>
      <c r="C84" s="32"/>
      <c r="D84" s="32"/>
      <c r="F84" s="30"/>
      <c r="G84" s="30"/>
      <c r="H84" s="3"/>
      <c r="L84" s="3"/>
      <c r="M84" s="3"/>
    </row>
    <row r="85" spans="1:13" ht="14.1" hidden="1" customHeight="1" outlineLevel="1" x14ac:dyDescent="0.25">
      <c r="A85" s="2" t="s">
        <v>233</v>
      </c>
      <c r="B85" s="38"/>
      <c r="C85" s="32"/>
      <c r="D85" s="32"/>
      <c r="F85" s="30"/>
      <c r="G85" s="30"/>
      <c r="H85" s="3"/>
      <c r="L85" s="3"/>
      <c r="M85" s="3"/>
    </row>
    <row r="86" spans="1:13" ht="14.1" hidden="1" customHeight="1" outlineLevel="1" x14ac:dyDescent="0.25">
      <c r="A86" s="2" t="s">
        <v>234</v>
      </c>
      <c r="B86" s="37"/>
      <c r="C86" s="32"/>
      <c r="D86" s="32"/>
      <c r="F86" s="30">
        <f>IF($C$77=0,"",IF(C86="[for completion]","",C86/$C$77))</f>
        <v>0</v>
      </c>
      <c r="G86" s="30" t="str">
        <f>IF($D$77=0,"",IF(D86="[for completion]","",D86/$D$77))</f>
        <v/>
      </c>
      <c r="H86" s="3"/>
      <c r="L86" s="3"/>
      <c r="M86" s="3"/>
    </row>
    <row r="87" spans="1:13" ht="14.1" hidden="1" customHeight="1" outlineLevel="1" x14ac:dyDescent="0.25">
      <c r="A87" s="2" t="s">
        <v>235</v>
      </c>
      <c r="B87" s="38"/>
      <c r="C87" s="32"/>
      <c r="D87" s="32"/>
      <c r="F87" s="30">
        <f>IF($C$77=0,"",IF(C87="[for completion]","",C87/$C$77))</f>
        <v>0</v>
      </c>
      <c r="G87" s="30" t="str">
        <f>IF($D$77=0,"",IF(D87="[for completion]","",D87/$D$77))</f>
        <v/>
      </c>
      <c r="H87" s="3"/>
      <c r="L87" s="3"/>
      <c r="M87" s="3"/>
    </row>
    <row r="88" spans="1:13" ht="15" customHeight="1" collapsed="1" x14ac:dyDescent="0.25">
      <c r="A88" s="24"/>
      <c r="B88" s="25" t="s">
        <v>236</v>
      </c>
      <c r="C88" s="24" t="s">
        <v>198</v>
      </c>
      <c r="D88" s="24" t="s">
        <v>199</v>
      </c>
      <c r="E88" s="26"/>
      <c r="F88" s="27" t="s">
        <v>200</v>
      </c>
      <c r="G88" s="27" t="s">
        <v>201</v>
      </c>
      <c r="H88" s="3"/>
      <c r="L88" s="3"/>
      <c r="M88" s="3"/>
    </row>
    <row r="89" spans="1:13" ht="14.1" customHeight="1" x14ac:dyDescent="0.25">
      <c r="A89" s="2" t="s">
        <v>237</v>
      </c>
      <c r="B89" s="2" t="s">
        <v>203</v>
      </c>
      <c r="C89" s="28">
        <v>9</v>
      </c>
      <c r="D89" s="2" t="s">
        <v>167</v>
      </c>
      <c r="E89" s="20"/>
      <c r="F89" s="36"/>
      <c r="G89" s="36"/>
      <c r="H89" s="3"/>
      <c r="L89" s="3"/>
      <c r="M89" s="3"/>
    </row>
    <row r="90" spans="1:13" ht="13.9" customHeight="1" x14ac:dyDescent="0.25">
      <c r="C90" s="28"/>
      <c r="E90" s="20"/>
      <c r="F90" s="36"/>
      <c r="G90" s="36"/>
      <c r="H90" s="3"/>
      <c r="L90" s="3"/>
      <c r="M90" s="3"/>
    </row>
    <row r="91" spans="1:13" ht="14.1" customHeight="1" x14ac:dyDescent="0.25">
      <c r="A91" s="2" t="s">
        <v>238</v>
      </c>
      <c r="B91" s="2" t="s">
        <v>239</v>
      </c>
      <c r="E91" s="20"/>
      <c r="F91" s="36"/>
      <c r="G91" s="36"/>
      <c r="H91" s="3"/>
      <c r="L91" s="3"/>
      <c r="M91" s="3"/>
    </row>
    <row r="92" spans="1:13" ht="14.1" customHeight="1" x14ac:dyDescent="0.25">
      <c r="A92" s="2" t="s">
        <v>238</v>
      </c>
      <c r="B92" s="2" t="s">
        <v>206</v>
      </c>
      <c r="E92" s="20"/>
      <c r="F92" s="36"/>
      <c r="G92" s="36"/>
      <c r="H92" s="3"/>
      <c r="L92" s="3"/>
      <c r="M92" s="3"/>
    </row>
    <row r="93" spans="1:13" ht="14.1" customHeight="1" x14ac:dyDescent="0.25">
      <c r="A93" s="2" t="s">
        <v>240</v>
      </c>
      <c r="B93" s="3" t="s">
        <v>207</v>
      </c>
      <c r="C93" s="28">
        <f>SUM(C102:C103)</f>
        <v>2444.73</v>
      </c>
      <c r="D93" s="2" t="s">
        <v>167</v>
      </c>
      <c r="E93" s="3"/>
      <c r="F93" s="30">
        <f t="shared" ref="F93:F99" si="3">IF($C$100=0,"",IF(C93="[for completion]","",C93/$C$100))</f>
        <v>9.8034140260122721E-2</v>
      </c>
      <c r="G93" s="30" t="str">
        <f t="shared" ref="G93:G99" si="4">IF($D$100=0,"",IF(D93="[Mark as ND1 if not relevant]","",D93/$D$100))</f>
        <v/>
      </c>
      <c r="H93" s="3"/>
      <c r="L93" s="3"/>
      <c r="M93" s="3"/>
    </row>
    <row r="94" spans="1:13" ht="14.1" customHeight="1" x14ac:dyDescent="0.25">
      <c r="A94" s="2" t="s">
        <v>241</v>
      </c>
      <c r="B94" s="3" t="s">
        <v>209</v>
      </c>
      <c r="C94" s="28">
        <f>SUM(C104:C105)</f>
        <v>1974.8920000000003</v>
      </c>
      <c r="D94" s="2" t="s">
        <v>167</v>
      </c>
      <c r="E94" s="3"/>
      <c r="F94" s="30">
        <f t="shared" si="3"/>
        <v>7.9193546660201453E-2</v>
      </c>
      <c r="G94" s="30" t="str">
        <f t="shared" si="4"/>
        <v/>
      </c>
      <c r="H94" s="3"/>
      <c r="L94" s="3"/>
      <c r="M94" s="3"/>
    </row>
    <row r="95" spans="1:13" ht="14.1" customHeight="1" x14ac:dyDescent="0.25">
      <c r="A95" s="2" t="s">
        <v>242</v>
      </c>
      <c r="B95" s="3" t="s">
        <v>211</v>
      </c>
      <c r="C95" s="28">
        <v>1339.6890000000001</v>
      </c>
      <c r="D95" s="2" t="s">
        <v>167</v>
      </c>
      <c r="E95" s="3"/>
      <c r="F95" s="30">
        <f t="shared" si="3"/>
        <v>5.3721784954143627E-2</v>
      </c>
      <c r="G95" s="30" t="str">
        <f t="shared" si="4"/>
        <v/>
      </c>
      <c r="H95" s="3"/>
      <c r="L95" s="3"/>
      <c r="M95" s="3"/>
    </row>
    <row r="96" spans="1:13" ht="14.1" customHeight="1" x14ac:dyDescent="0.25">
      <c r="A96" s="2" t="s">
        <v>243</v>
      </c>
      <c r="B96" s="3" t="s">
        <v>213</v>
      </c>
      <c r="C96" s="28">
        <v>1467.155</v>
      </c>
      <c r="D96" s="2" t="s">
        <v>167</v>
      </c>
      <c r="E96" s="3"/>
      <c r="F96" s="30">
        <f t="shared" si="3"/>
        <v>5.8833195916661696E-2</v>
      </c>
      <c r="G96" s="30" t="str">
        <f t="shared" si="4"/>
        <v/>
      </c>
      <c r="H96" s="3"/>
      <c r="L96" s="3"/>
      <c r="M96" s="3"/>
    </row>
    <row r="97" spans="1:14" ht="14.1" customHeight="1" x14ac:dyDescent="0.25">
      <c r="A97" s="2" t="s">
        <v>244</v>
      </c>
      <c r="B97" s="3" t="s">
        <v>215</v>
      </c>
      <c r="C97" s="28">
        <v>1748.02</v>
      </c>
      <c r="D97" s="2" t="s">
        <v>167</v>
      </c>
      <c r="E97" s="3"/>
      <c r="F97" s="30">
        <f t="shared" si="3"/>
        <v>7.0095936098260217E-2</v>
      </c>
      <c r="G97" s="30" t="str">
        <f t="shared" si="4"/>
        <v/>
      </c>
      <c r="H97" s="3"/>
      <c r="L97" s="3"/>
      <c r="M97" s="3"/>
    </row>
    <row r="98" spans="1:14" ht="14.1" customHeight="1" x14ac:dyDescent="0.25">
      <c r="A98" s="2" t="s">
        <v>245</v>
      </c>
      <c r="B98" s="3" t="s">
        <v>217</v>
      </c>
      <c r="C98" s="28">
        <v>6359.549</v>
      </c>
      <c r="D98" s="2" t="s">
        <v>167</v>
      </c>
      <c r="E98" s="3"/>
      <c r="F98" s="30">
        <f t="shared" si="3"/>
        <v>0.2550191303976812</v>
      </c>
      <c r="G98" s="30" t="str">
        <f t="shared" si="4"/>
        <v/>
      </c>
      <c r="H98" s="3"/>
      <c r="L98" s="3"/>
      <c r="M98" s="3"/>
    </row>
    <row r="99" spans="1:14" ht="14.1" customHeight="1" x14ac:dyDescent="0.25">
      <c r="A99" s="2" t="s">
        <v>246</v>
      </c>
      <c r="B99" s="3" t="s">
        <v>219</v>
      </c>
      <c r="C99" s="28">
        <v>9603.5020000000004</v>
      </c>
      <c r="D99" s="2" t="s">
        <v>167</v>
      </c>
      <c r="E99" s="3"/>
      <c r="F99" s="30">
        <f t="shared" si="3"/>
        <v>0.3851022657129291</v>
      </c>
      <c r="G99" s="30" t="str">
        <f t="shared" si="4"/>
        <v/>
      </c>
      <c r="H99" s="3"/>
      <c r="L99" s="3"/>
      <c r="M99" s="3"/>
    </row>
    <row r="100" spans="1:14" ht="14.1" customHeight="1" x14ac:dyDescent="0.25">
      <c r="A100" s="2" t="s">
        <v>247</v>
      </c>
      <c r="B100" s="37" t="s">
        <v>189</v>
      </c>
      <c r="C100" s="28">
        <f>SUM(C93:C99)</f>
        <v>24937.537</v>
      </c>
      <c r="D100" s="32">
        <v>0</v>
      </c>
      <c r="F100" s="29">
        <f>SUM(F93:F99)</f>
        <v>1</v>
      </c>
      <c r="G100" s="35">
        <f>SUM(G93:G99)</f>
        <v>0</v>
      </c>
      <c r="H100" s="3"/>
      <c r="L100" s="3"/>
      <c r="M100" s="3"/>
    </row>
    <row r="101" spans="1:14" ht="14.1" hidden="1" customHeight="1" outlineLevel="1" x14ac:dyDescent="0.25">
      <c r="A101" s="2" t="s">
        <v>248</v>
      </c>
      <c r="B101" s="38" t="s">
        <v>222</v>
      </c>
      <c r="C101" s="32"/>
      <c r="D101" s="32"/>
      <c r="F101" s="30">
        <f>IF($C$100=0,"",IF(C101="[for completion]","",C101/$C$100))</f>
        <v>0</v>
      </c>
      <c r="G101" s="30" t="str">
        <f>IF($D$100=0,"",IF(D101="[for completion]","",D101/$D$100))</f>
        <v/>
      </c>
      <c r="H101" s="3"/>
      <c r="L101" s="3"/>
      <c r="M101" s="3"/>
    </row>
    <row r="102" spans="1:14" ht="14.1" hidden="1" customHeight="1" outlineLevel="1" x14ac:dyDescent="0.25">
      <c r="A102" s="2" t="s">
        <v>249</v>
      </c>
      <c r="B102" s="38" t="s">
        <v>224</v>
      </c>
      <c r="C102" s="28">
        <v>923.84400000000005</v>
      </c>
      <c r="D102" s="32"/>
      <c r="F102" s="30">
        <f>IF($C$100=0,"",IF(C102="[for completion]","",C102/$C$100))</f>
        <v>3.7046320973879658E-2</v>
      </c>
      <c r="G102" s="30" t="str">
        <f>IF($D$100=0,"",IF(D102="[for completion]","",D102/$D$100))</f>
        <v/>
      </c>
      <c r="H102" s="3"/>
      <c r="L102" s="3"/>
      <c r="M102" s="3"/>
    </row>
    <row r="103" spans="1:14" ht="14.1" hidden="1" customHeight="1" outlineLevel="1" x14ac:dyDescent="0.25">
      <c r="A103" s="2" t="s">
        <v>250</v>
      </c>
      <c r="B103" s="38" t="s">
        <v>226</v>
      </c>
      <c r="C103" s="28">
        <v>1520.886</v>
      </c>
      <c r="D103" s="32"/>
      <c r="F103" s="30">
        <f>IF($C$100=0,"",IF(C103="[for completion]","",C103/$C$100))</f>
        <v>6.0987819286243063E-2</v>
      </c>
      <c r="G103" s="30" t="str">
        <f>IF($D$100=0,"",IF(D103="[for completion]","",D103/$D$100))</f>
        <v/>
      </c>
      <c r="H103" s="3"/>
      <c r="L103" s="3"/>
      <c r="M103" s="3"/>
    </row>
    <row r="104" spans="1:14" ht="14.1" hidden="1" customHeight="1" outlineLevel="1" x14ac:dyDescent="0.25">
      <c r="A104" s="2" t="s">
        <v>251</v>
      </c>
      <c r="B104" s="38" t="s">
        <v>228</v>
      </c>
      <c r="C104" s="28">
        <v>539.32900000000006</v>
      </c>
      <c r="D104" s="32"/>
      <c r="F104" s="30">
        <f>IF($C$100=0,"",IF(C104="[for completion]","",C104/$C$100))</f>
        <v>2.1627195981704209E-2</v>
      </c>
      <c r="G104" s="30" t="str">
        <f>IF($D$100=0,"",IF(D104="[for completion]","",D104/$D$100))</f>
        <v/>
      </c>
      <c r="H104" s="3"/>
      <c r="L104" s="3"/>
      <c r="M104" s="3"/>
    </row>
    <row r="105" spans="1:14" ht="14.1" hidden="1" customHeight="1" outlineLevel="1" x14ac:dyDescent="0.25">
      <c r="A105" s="2" t="s">
        <v>252</v>
      </c>
      <c r="B105" s="38" t="s">
        <v>230</v>
      </c>
      <c r="C105" s="28">
        <v>1435.5630000000001</v>
      </c>
      <c r="D105" s="32"/>
      <c r="F105" s="30">
        <f>IF($C$100=0,"",IF(C105="[for completion]","",C105/$C$100))</f>
        <v>5.756635067849724E-2</v>
      </c>
      <c r="G105" s="30" t="str">
        <f>IF($D$100=0,"",IF(D105="[for completion]","",D105/$D$100))</f>
        <v/>
      </c>
      <c r="H105" s="3"/>
      <c r="L105" s="3"/>
      <c r="M105" s="3"/>
    </row>
    <row r="106" spans="1:14" ht="14.1" hidden="1" customHeight="1" outlineLevel="1" x14ac:dyDescent="0.25">
      <c r="A106" s="2" t="s">
        <v>253</v>
      </c>
      <c r="B106" s="38"/>
      <c r="C106" s="32"/>
      <c r="D106" s="32"/>
      <c r="F106" s="30"/>
      <c r="G106" s="30"/>
      <c r="H106" s="3"/>
      <c r="L106" s="3"/>
      <c r="M106" s="3"/>
    </row>
    <row r="107" spans="1:14" ht="14.1" hidden="1" customHeight="1" outlineLevel="1" x14ac:dyDescent="0.25">
      <c r="A107" s="2" t="s">
        <v>254</v>
      </c>
      <c r="B107" s="38"/>
      <c r="C107" s="32"/>
      <c r="D107" s="32"/>
      <c r="F107" s="30"/>
      <c r="G107" s="30"/>
      <c r="H107" s="3"/>
      <c r="L107" s="3"/>
      <c r="M107" s="3"/>
    </row>
    <row r="108" spans="1:14" ht="14.1" hidden="1" customHeight="1" outlineLevel="1" x14ac:dyDescent="0.25">
      <c r="A108" s="2" t="s">
        <v>255</v>
      </c>
      <c r="B108" s="37"/>
      <c r="C108" s="32"/>
      <c r="D108" s="32"/>
      <c r="F108" s="30">
        <f>IF($C$100=0,"",IF(C108="[for completion]","",C108/$C$100))</f>
        <v>0</v>
      </c>
      <c r="G108" s="30" t="str">
        <f>IF($D$100=0,"",IF(D108="[for completion]","",D108/$D$100))</f>
        <v/>
      </c>
      <c r="H108" s="3"/>
      <c r="L108" s="3"/>
      <c r="M108" s="3"/>
    </row>
    <row r="109" spans="1:14" ht="14.1" hidden="1" customHeight="1" outlineLevel="1" x14ac:dyDescent="0.25">
      <c r="A109" s="2" t="s">
        <v>256</v>
      </c>
      <c r="B109" s="38"/>
      <c r="C109" s="32"/>
      <c r="D109" s="32"/>
      <c r="F109" s="30">
        <f>IF($C$100=0,"",IF(C109="[for completion]","",C109/$C$100))</f>
        <v>0</v>
      </c>
      <c r="G109" s="30" t="str">
        <f>IF($D$100=0,"",IF(D109="[for completion]","",D109/$D$100))</f>
        <v/>
      </c>
      <c r="H109" s="3"/>
      <c r="L109" s="3"/>
      <c r="M109" s="3"/>
    </row>
    <row r="110" spans="1:14" ht="14.1" hidden="1" customHeight="1" outlineLevel="1" x14ac:dyDescent="0.25">
      <c r="A110" s="2" t="s">
        <v>257</v>
      </c>
      <c r="B110" s="38"/>
      <c r="C110" s="32"/>
      <c r="D110" s="32"/>
      <c r="F110" s="30">
        <f>IF($C$100=0,"",IF(C110="[for completion]","",C110/$C$100))</f>
        <v>0</v>
      </c>
      <c r="G110" s="30" t="str">
        <f>IF($D$100=0,"",IF(D110="[for completion]","",D110/$D$100))</f>
        <v/>
      </c>
      <c r="H110" s="3"/>
      <c r="L110" s="3"/>
      <c r="M110" s="3"/>
    </row>
    <row r="111" spans="1:14" ht="15" customHeight="1" x14ac:dyDescent="0.25">
      <c r="A111" s="24"/>
      <c r="B111" s="25" t="s">
        <v>258</v>
      </c>
      <c r="C111" s="27" t="s">
        <v>259</v>
      </c>
      <c r="D111" s="27" t="s">
        <v>260</v>
      </c>
      <c r="E111" s="26"/>
      <c r="F111" s="27" t="s">
        <v>261</v>
      </c>
      <c r="G111" s="27" t="s">
        <v>262</v>
      </c>
      <c r="H111" s="3"/>
      <c r="L111" s="3"/>
      <c r="M111" s="3"/>
    </row>
    <row r="112" spans="1:14" s="39" customFormat="1" ht="15" customHeight="1" x14ac:dyDescent="0.25">
      <c r="A112" s="2" t="s">
        <v>263</v>
      </c>
      <c r="B112" s="2" t="s">
        <v>53</v>
      </c>
      <c r="C112" s="28" t="s">
        <v>264</v>
      </c>
      <c r="D112" s="28">
        <v>21977.524000000001</v>
      </c>
      <c r="E112" s="30"/>
      <c r="F112" s="30" t="str">
        <f t="shared" ref="F112:F127" si="5">IF(C112="ND3","ND3",C112/$C$127)</f>
        <v>ND3</v>
      </c>
      <c r="G112" s="30">
        <f t="shared" ref="G112:G118" si="6">IF($D$127=0,"",IF(D112="[for completion]","",D112/$D$127))</f>
        <v>0.84707103564057851</v>
      </c>
      <c r="H112" s="3"/>
      <c r="I112" s="2"/>
      <c r="J112" s="2"/>
      <c r="K112" s="2"/>
      <c r="L112" s="3"/>
      <c r="M112" s="3"/>
      <c r="N112" s="3"/>
    </row>
    <row r="113" spans="1:14" s="39" customFormat="1" ht="15" customHeight="1" x14ac:dyDescent="0.25">
      <c r="A113" s="2" t="s">
        <v>265</v>
      </c>
      <c r="B113" s="2" t="s">
        <v>266</v>
      </c>
      <c r="C113" s="28" t="s">
        <v>264</v>
      </c>
      <c r="D113" s="28">
        <v>170.483</v>
      </c>
      <c r="E113" s="30"/>
      <c r="F113" s="30" t="str">
        <f t="shared" si="5"/>
        <v>ND3</v>
      </c>
      <c r="G113" s="30">
        <f t="shared" si="6"/>
        <v>6.5708589998178472E-3</v>
      </c>
      <c r="H113" s="3"/>
      <c r="I113" s="2"/>
      <c r="J113" s="2"/>
      <c r="K113" s="2"/>
      <c r="L113" s="3"/>
      <c r="M113" s="3"/>
      <c r="N113" s="3"/>
    </row>
    <row r="114" spans="1:14" s="39" customFormat="1" ht="15" customHeight="1" x14ac:dyDescent="0.25">
      <c r="A114" s="2" t="s">
        <v>267</v>
      </c>
      <c r="B114" s="2" t="s">
        <v>268</v>
      </c>
      <c r="C114" s="28" t="s">
        <v>264</v>
      </c>
      <c r="D114" s="28">
        <v>360.702</v>
      </c>
      <c r="E114" s="30"/>
      <c r="F114" s="30" t="str">
        <f t="shared" si="5"/>
        <v>ND3</v>
      </c>
      <c r="G114" s="30">
        <f t="shared" si="6"/>
        <v>1.3902394860204812E-2</v>
      </c>
      <c r="H114" s="3"/>
      <c r="I114" s="2"/>
      <c r="J114" s="2"/>
      <c r="K114" s="2"/>
      <c r="L114" s="3"/>
      <c r="M114" s="3"/>
      <c r="N114" s="3"/>
    </row>
    <row r="115" spans="1:14" s="39" customFormat="1" ht="15" customHeight="1" x14ac:dyDescent="0.25">
      <c r="A115" s="2" t="s">
        <v>269</v>
      </c>
      <c r="B115" s="2" t="s">
        <v>270</v>
      </c>
      <c r="C115" s="28" t="s">
        <v>264</v>
      </c>
      <c r="D115" s="28">
        <v>0</v>
      </c>
      <c r="E115" s="30"/>
      <c r="F115" s="30" t="str">
        <f t="shared" si="5"/>
        <v>ND3</v>
      </c>
      <c r="G115" s="30">
        <f t="shared" si="6"/>
        <v>0</v>
      </c>
      <c r="H115" s="3"/>
      <c r="I115" s="2"/>
      <c r="J115" s="2"/>
      <c r="K115" s="2"/>
      <c r="L115" s="3"/>
      <c r="M115" s="3"/>
      <c r="N115" s="3"/>
    </row>
    <row r="116" spans="1:14" s="39" customFormat="1" ht="15" customHeight="1" x14ac:dyDescent="0.25">
      <c r="A116" s="2" t="s">
        <v>271</v>
      </c>
      <c r="B116" s="2" t="s">
        <v>272</v>
      </c>
      <c r="C116" s="28" t="s">
        <v>264</v>
      </c>
      <c r="D116" s="28">
        <v>3436.605</v>
      </c>
      <c r="E116" s="30"/>
      <c r="F116" s="30" t="str">
        <f t="shared" si="5"/>
        <v>ND3</v>
      </c>
      <c r="G116" s="30">
        <f t="shared" si="6"/>
        <v>0.13245571049939883</v>
      </c>
      <c r="H116" s="3"/>
      <c r="I116" s="2"/>
      <c r="J116" s="2"/>
      <c r="K116" s="2"/>
      <c r="L116" s="3"/>
      <c r="M116" s="3"/>
      <c r="N116" s="3"/>
    </row>
    <row r="117" spans="1:14" ht="15" customHeight="1" x14ac:dyDescent="0.25">
      <c r="A117" s="2" t="s">
        <v>273</v>
      </c>
      <c r="B117" s="2" t="s">
        <v>274</v>
      </c>
      <c r="C117" s="28" t="s">
        <v>264</v>
      </c>
      <c r="D117" s="28">
        <v>0</v>
      </c>
      <c r="F117" s="30" t="str">
        <f t="shared" si="5"/>
        <v>ND3</v>
      </c>
      <c r="G117" s="30">
        <f t="shared" si="6"/>
        <v>0</v>
      </c>
      <c r="H117" s="3"/>
      <c r="L117" s="3"/>
      <c r="M117" s="3"/>
    </row>
    <row r="118" spans="1:14" ht="15" customHeight="1" x14ac:dyDescent="0.25">
      <c r="A118" s="2" t="s">
        <v>275</v>
      </c>
      <c r="B118" s="2" t="s">
        <v>276</v>
      </c>
      <c r="C118" s="28" t="s">
        <v>264</v>
      </c>
      <c r="D118" s="28">
        <v>0</v>
      </c>
      <c r="F118" s="30" t="str">
        <f t="shared" si="5"/>
        <v>ND3</v>
      </c>
      <c r="G118" s="30">
        <f t="shared" si="6"/>
        <v>0</v>
      </c>
      <c r="H118" s="3"/>
      <c r="L118" s="3"/>
      <c r="M118" s="3"/>
    </row>
    <row r="119" spans="1:14" ht="15" customHeight="1" x14ac:dyDescent="0.25">
      <c r="A119" s="2" t="s">
        <v>277</v>
      </c>
      <c r="B119" s="2" t="s">
        <v>278</v>
      </c>
      <c r="C119" s="28" t="s">
        <v>264</v>
      </c>
      <c r="D119" s="40">
        <v>0</v>
      </c>
      <c r="F119" s="30" t="str">
        <f t="shared" si="5"/>
        <v>ND3</v>
      </c>
      <c r="G119" s="30"/>
      <c r="H119" s="3"/>
      <c r="L119" s="3"/>
      <c r="M119" s="3"/>
    </row>
    <row r="120" spans="1:14" ht="15" customHeight="1" x14ac:dyDescent="0.25">
      <c r="A120" s="2" t="s">
        <v>279</v>
      </c>
      <c r="B120" s="2" t="s">
        <v>57</v>
      </c>
      <c r="C120" s="28" t="s">
        <v>264</v>
      </c>
      <c r="D120" s="28">
        <v>0</v>
      </c>
      <c r="F120" s="30" t="str">
        <f t="shared" si="5"/>
        <v>ND3</v>
      </c>
      <c r="G120" s="30">
        <f>IF($D$127=0,"",IF(D120="[for completion]","",D120/$D$127))</f>
        <v>0</v>
      </c>
      <c r="H120" s="3"/>
      <c r="L120" s="3"/>
      <c r="M120" s="3"/>
    </row>
    <row r="121" spans="1:14" ht="15" customHeight="1" x14ac:dyDescent="0.25">
      <c r="A121" s="2" t="s">
        <v>280</v>
      </c>
      <c r="B121" s="2" t="s">
        <v>58</v>
      </c>
      <c r="C121" s="28" t="s">
        <v>264</v>
      </c>
      <c r="D121" s="28">
        <v>0</v>
      </c>
      <c r="F121" s="30" t="str">
        <f t="shared" si="5"/>
        <v>ND3</v>
      </c>
      <c r="G121" s="30">
        <f>IF($D$127=0,"",IF(D121="[for completion]","",D121/$D$127))</f>
        <v>0</v>
      </c>
      <c r="H121" s="3"/>
      <c r="L121" s="3"/>
      <c r="M121" s="3"/>
    </row>
    <row r="122" spans="1:14" ht="15" customHeight="1" x14ac:dyDescent="0.25">
      <c r="A122" s="2" t="s">
        <v>281</v>
      </c>
      <c r="B122" s="2" t="s">
        <v>60</v>
      </c>
      <c r="C122" s="28" t="s">
        <v>264</v>
      </c>
      <c r="D122" s="28">
        <v>0</v>
      </c>
      <c r="F122" s="30" t="str">
        <f t="shared" si="5"/>
        <v>ND3</v>
      </c>
      <c r="G122" s="30">
        <f>IF($D$127=0,"",IF(D122="[for completion]","",D122/$D$127))</f>
        <v>0</v>
      </c>
      <c r="H122" s="3"/>
      <c r="L122" s="3"/>
      <c r="M122" s="3"/>
    </row>
    <row r="123" spans="1:14" ht="15" customHeight="1" x14ac:dyDescent="0.25">
      <c r="A123" s="2" t="s">
        <v>282</v>
      </c>
      <c r="B123" s="2" t="s">
        <v>283</v>
      </c>
      <c r="C123" s="28" t="s">
        <v>264</v>
      </c>
      <c r="D123" s="40">
        <v>0</v>
      </c>
      <c r="F123" s="30" t="str">
        <f t="shared" si="5"/>
        <v>ND3</v>
      </c>
      <c r="G123" s="30"/>
      <c r="H123" s="3"/>
      <c r="L123" s="3"/>
      <c r="M123" s="3"/>
    </row>
    <row r="124" spans="1:14" ht="15" customHeight="1" x14ac:dyDescent="0.25">
      <c r="A124" s="2" t="s">
        <v>284</v>
      </c>
      <c r="B124" s="2" t="s">
        <v>63</v>
      </c>
      <c r="C124" s="28" t="s">
        <v>264</v>
      </c>
      <c r="D124" s="28">
        <v>0</v>
      </c>
      <c r="F124" s="30" t="str">
        <f t="shared" si="5"/>
        <v>ND3</v>
      </c>
      <c r="G124" s="30">
        <f>IF($D$127=0,"",IF(D124="[for completion]","",D124/$D$127))</f>
        <v>0</v>
      </c>
      <c r="H124" s="3"/>
      <c r="L124" s="3"/>
      <c r="M124" s="3"/>
    </row>
    <row r="125" spans="1:14" ht="15" customHeight="1" x14ac:dyDescent="0.25">
      <c r="A125" s="2" t="s">
        <v>285</v>
      </c>
      <c r="B125" s="2" t="s">
        <v>286</v>
      </c>
      <c r="C125" s="28" t="s">
        <v>264</v>
      </c>
      <c r="D125" s="40">
        <v>0</v>
      </c>
      <c r="F125" s="30" t="str">
        <f t="shared" si="5"/>
        <v>ND3</v>
      </c>
      <c r="G125" s="30"/>
      <c r="H125" s="3"/>
      <c r="L125" s="3"/>
      <c r="M125" s="3"/>
    </row>
    <row r="126" spans="1:14" ht="15" customHeight="1" x14ac:dyDescent="0.25">
      <c r="A126" s="2" t="s">
        <v>287</v>
      </c>
      <c r="B126" s="2" t="s">
        <v>288</v>
      </c>
      <c r="C126" s="28" t="s">
        <v>264</v>
      </c>
      <c r="D126" s="28">
        <v>0</v>
      </c>
      <c r="F126" s="30" t="str">
        <f t="shared" si="5"/>
        <v>ND3</v>
      </c>
      <c r="G126" s="30">
        <f>IF($D$127=0,"",IF(D126="[for completion]","",D126/$D$127))</f>
        <v>0</v>
      </c>
      <c r="H126" s="3"/>
      <c r="L126" s="3"/>
      <c r="M126" s="3"/>
    </row>
    <row r="127" spans="1:14" ht="15" customHeight="1" x14ac:dyDescent="0.25">
      <c r="A127" s="2" t="s">
        <v>289</v>
      </c>
      <c r="B127" s="37" t="s">
        <v>189</v>
      </c>
      <c r="C127" s="28" t="str">
        <f>IF(NOT(SUM(C112:C126)=0),SUM(C112:C126),"ND3")</f>
        <v>ND3</v>
      </c>
      <c r="D127" s="28">
        <f>SUM(D112:D126)</f>
        <v>25945.314000000002</v>
      </c>
      <c r="F127" s="41" t="str">
        <f t="shared" si="5"/>
        <v>ND3</v>
      </c>
      <c r="G127" s="35">
        <f>SUM(G112:G126)</f>
        <v>1</v>
      </c>
      <c r="H127" s="3"/>
      <c r="L127" s="3"/>
      <c r="M127" s="3"/>
    </row>
    <row r="128" spans="1:14" ht="15" hidden="1" customHeight="1" outlineLevel="1" x14ac:dyDescent="0.25">
      <c r="A128" s="2" t="s">
        <v>290</v>
      </c>
      <c r="B128" s="34" t="s">
        <v>191</v>
      </c>
      <c r="F128" s="30" t="e">
        <f>#VALUE!</f>
        <v>#VALUE!</v>
      </c>
      <c r="G128" s="30">
        <v>0</v>
      </c>
      <c r="H128" s="3"/>
      <c r="L128" s="3"/>
      <c r="M128" s="3"/>
    </row>
    <row r="129" spans="1:14" ht="15" hidden="1" customHeight="1" outlineLevel="1" x14ac:dyDescent="0.25">
      <c r="A129" s="2" t="s">
        <v>291</v>
      </c>
      <c r="B129" s="34" t="s">
        <v>191</v>
      </c>
      <c r="F129" s="30" t="e">
        <f>#VALUE!</f>
        <v>#VALUE!</v>
      </c>
      <c r="G129" s="30">
        <v>0</v>
      </c>
      <c r="H129" s="3"/>
      <c r="L129" s="3"/>
      <c r="M129" s="3"/>
    </row>
    <row r="130" spans="1:14" ht="15" hidden="1" customHeight="1" outlineLevel="1" x14ac:dyDescent="0.25">
      <c r="A130" s="2" t="s">
        <v>292</v>
      </c>
      <c r="B130" s="34" t="s">
        <v>191</v>
      </c>
      <c r="F130" s="30" t="e">
        <f>#VALUE!</f>
        <v>#VALUE!</v>
      </c>
      <c r="G130" s="30">
        <v>0</v>
      </c>
      <c r="H130" s="3"/>
      <c r="L130" s="3"/>
      <c r="M130" s="3"/>
    </row>
    <row r="131" spans="1:14" ht="15" hidden="1" customHeight="1" outlineLevel="1" x14ac:dyDescent="0.25">
      <c r="A131" s="2" t="s">
        <v>293</v>
      </c>
      <c r="B131" s="34" t="s">
        <v>191</v>
      </c>
      <c r="F131" s="30" t="e">
        <f>#VALUE!</f>
        <v>#VALUE!</v>
      </c>
      <c r="G131" s="30">
        <v>0</v>
      </c>
      <c r="H131" s="3"/>
      <c r="L131" s="3"/>
      <c r="M131" s="3"/>
    </row>
    <row r="132" spans="1:14" ht="15" hidden="1" customHeight="1" outlineLevel="1" x14ac:dyDescent="0.25">
      <c r="A132" s="2" t="s">
        <v>294</v>
      </c>
      <c r="B132" s="34" t="s">
        <v>191</v>
      </c>
      <c r="F132" s="30" t="e">
        <f>#VALUE!</f>
        <v>#VALUE!</v>
      </c>
      <c r="G132" s="30">
        <v>0</v>
      </c>
      <c r="H132" s="3"/>
      <c r="L132" s="3"/>
      <c r="M132" s="3"/>
    </row>
    <row r="133" spans="1:14" ht="15" hidden="1" customHeight="1" outlineLevel="1" x14ac:dyDescent="0.25">
      <c r="A133" s="2" t="s">
        <v>295</v>
      </c>
      <c r="B133" s="34" t="s">
        <v>191</v>
      </c>
      <c r="F133" s="30" t="e">
        <f>#VALUE!</f>
        <v>#VALUE!</v>
      </c>
      <c r="G133" s="30">
        <v>0</v>
      </c>
      <c r="H133" s="3"/>
      <c r="L133" s="3"/>
      <c r="M133" s="3"/>
    </row>
    <row r="134" spans="1:14" ht="15" hidden="1" customHeight="1" outlineLevel="1" x14ac:dyDescent="0.25">
      <c r="A134" s="2" t="s">
        <v>296</v>
      </c>
      <c r="B134" s="34" t="s">
        <v>191</v>
      </c>
      <c r="F134" s="30" t="e">
        <f>#VALUE!</f>
        <v>#VALUE!</v>
      </c>
      <c r="G134" s="30">
        <v>0</v>
      </c>
      <c r="H134" s="3"/>
      <c r="L134" s="3"/>
      <c r="M134" s="3"/>
    </row>
    <row r="135" spans="1:14" ht="15" hidden="1" customHeight="1" outlineLevel="1" x14ac:dyDescent="0.25">
      <c r="A135" s="2" t="s">
        <v>297</v>
      </c>
      <c r="B135" s="34" t="s">
        <v>191</v>
      </c>
      <c r="F135" s="30" t="e">
        <f>#VALUE!</f>
        <v>#VALUE!</v>
      </c>
      <c r="G135" s="30">
        <v>0</v>
      </c>
      <c r="H135" s="3"/>
      <c r="L135" s="3"/>
      <c r="M135" s="3"/>
    </row>
    <row r="136" spans="1:14" ht="15" hidden="1" customHeight="1" outlineLevel="1" x14ac:dyDescent="0.25">
      <c r="A136" s="2" t="s">
        <v>298</v>
      </c>
      <c r="B136" s="34" t="s">
        <v>191</v>
      </c>
      <c r="C136" s="4"/>
      <c r="D136" s="4"/>
      <c r="E136" s="4"/>
      <c r="F136" s="30" t="e">
        <f>#VALUE!</f>
        <v>#VALUE!</v>
      </c>
      <c r="G136" s="30">
        <v>0</v>
      </c>
      <c r="H136" s="3"/>
      <c r="L136" s="3"/>
      <c r="M136" s="3"/>
    </row>
    <row r="137" spans="1:14" ht="15" customHeight="1" x14ac:dyDescent="0.25">
      <c r="A137" s="24"/>
      <c r="B137" s="25" t="s">
        <v>299</v>
      </c>
      <c r="C137" s="27" t="s">
        <v>259</v>
      </c>
      <c r="D137" s="27" t="s">
        <v>260</v>
      </c>
      <c r="E137" s="26"/>
      <c r="F137" s="27" t="s">
        <v>261</v>
      </c>
      <c r="G137" s="27" t="s">
        <v>262</v>
      </c>
      <c r="H137" s="3"/>
      <c r="L137" s="3"/>
      <c r="M137" s="3"/>
    </row>
    <row r="138" spans="1:14" s="39" customFormat="1" ht="15" customHeight="1" x14ac:dyDescent="0.25">
      <c r="A138" s="2" t="s">
        <v>300</v>
      </c>
      <c r="B138" s="2" t="s">
        <v>53</v>
      </c>
      <c r="C138" s="28" t="s">
        <v>264</v>
      </c>
      <c r="D138" s="28">
        <v>22873.898000000001</v>
      </c>
      <c r="E138" s="30"/>
      <c r="F138" s="30" t="str">
        <f t="shared" ref="F138:F153" si="7">IF(C138="ND3","ND3",C138/$C$153)</f>
        <v>ND3</v>
      </c>
      <c r="G138" s="30">
        <f t="shared" ref="G138:G144" si="8">IF($D$153=0,"",IF(D138="[for completion]","",D138/$D$153))</f>
        <v>0.91724768167762516</v>
      </c>
      <c r="H138" s="3"/>
      <c r="I138" s="2"/>
      <c r="J138" s="2"/>
      <c r="K138" s="2"/>
      <c r="L138" s="3"/>
      <c r="M138" s="3"/>
      <c r="N138" s="3"/>
    </row>
    <row r="139" spans="1:14" s="39" customFormat="1" ht="15" customHeight="1" x14ac:dyDescent="0.25">
      <c r="A139" s="2" t="s">
        <v>301</v>
      </c>
      <c r="B139" s="2" t="s">
        <v>266</v>
      </c>
      <c r="C139" s="28" t="s">
        <v>264</v>
      </c>
      <c r="D139" s="28">
        <v>524.01700000000005</v>
      </c>
      <c r="E139" s="30"/>
      <c r="F139" s="30" t="str">
        <f t="shared" si="7"/>
        <v>ND3</v>
      </c>
      <c r="G139" s="30">
        <f t="shared" si="8"/>
        <v>2.1013181855128679E-2</v>
      </c>
      <c r="H139" s="3"/>
      <c r="I139" s="2"/>
      <c r="J139" s="2"/>
      <c r="K139" s="2"/>
      <c r="L139" s="3"/>
      <c r="M139" s="3"/>
      <c r="N139" s="3"/>
    </row>
    <row r="140" spans="1:14" s="39" customFormat="1" ht="15" customHeight="1" x14ac:dyDescent="0.25">
      <c r="A140" s="2" t="s">
        <v>302</v>
      </c>
      <c r="B140" s="2" t="s">
        <v>268</v>
      </c>
      <c r="C140" s="28" t="s">
        <v>264</v>
      </c>
      <c r="D140" s="28">
        <v>0</v>
      </c>
      <c r="E140" s="30"/>
      <c r="F140" s="30" t="str">
        <f t="shared" si="7"/>
        <v>ND3</v>
      </c>
      <c r="G140" s="30">
        <f t="shared" si="8"/>
        <v>0</v>
      </c>
      <c r="H140" s="3"/>
      <c r="I140" s="2"/>
      <c r="J140" s="2"/>
      <c r="K140" s="2"/>
      <c r="L140" s="3"/>
      <c r="M140" s="3"/>
      <c r="N140" s="3"/>
    </row>
    <row r="141" spans="1:14" s="39" customFormat="1" ht="15" customHeight="1" x14ac:dyDescent="0.25">
      <c r="A141" s="2" t="s">
        <v>303</v>
      </c>
      <c r="B141" s="2" t="s">
        <v>270</v>
      </c>
      <c r="C141" s="28" t="s">
        <v>264</v>
      </c>
      <c r="D141" s="28">
        <v>0</v>
      </c>
      <c r="E141" s="30"/>
      <c r="F141" s="30" t="str">
        <f t="shared" si="7"/>
        <v>ND3</v>
      </c>
      <c r="G141" s="30">
        <f t="shared" si="8"/>
        <v>0</v>
      </c>
      <c r="H141" s="3"/>
      <c r="I141" s="2"/>
      <c r="J141" s="2"/>
      <c r="K141" s="2"/>
      <c r="L141" s="3"/>
      <c r="M141" s="3"/>
      <c r="N141" s="3"/>
    </row>
    <row r="142" spans="1:14" s="39" customFormat="1" ht="15" customHeight="1" x14ac:dyDescent="0.25">
      <c r="A142" s="2" t="s">
        <v>304</v>
      </c>
      <c r="B142" s="2" t="s">
        <v>272</v>
      </c>
      <c r="C142" s="28" t="s">
        <v>264</v>
      </c>
      <c r="D142" s="28">
        <v>1539.6220000000001</v>
      </c>
      <c r="E142" s="30"/>
      <c r="F142" s="30" t="str">
        <f t="shared" si="7"/>
        <v>ND3</v>
      </c>
      <c r="G142" s="30">
        <f t="shared" si="8"/>
        <v>6.1739136467246145E-2</v>
      </c>
      <c r="H142" s="3"/>
      <c r="I142" s="2"/>
      <c r="J142" s="2"/>
      <c r="K142" s="2"/>
      <c r="L142" s="3"/>
      <c r="M142" s="3"/>
      <c r="N142" s="3"/>
    </row>
    <row r="143" spans="1:14" ht="15" customHeight="1" x14ac:dyDescent="0.25">
      <c r="A143" s="2" t="s">
        <v>305</v>
      </c>
      <c r="B143" s="2" t="s">
        <v>274</v>
      </c>
      <c r="C143" s="28" t="s">
        <v>264</v>
      </c>
      <c r="D143" s="28">
        <v>0</v>
      </c>
      <c r="F143" s="30" t="str">
        <f t="shared" si="7"/>
        <v>ND3</v>
      </c>
      <c r="G143" s="30">
        <f t="shared" si="8"/>
        <v>0</v>
      </c>
      <c r="H143" s="3"/>
      <c r="L143" s="3"/>
      <c r="M143" s="3"/>
    </row>
    <row r="144" spans="1:14" ht="15" customHeight="1" x14ac:dyDescent="0.25">
      <c r="A144" s="2" t="s">
        <v>306</v>
      </c>
      <c r="B144" s="2" t="s">
        <v>276</v>
      </c>
      <c r="C144" s="28" t="s">
        <v>264</v>
      </c>
      <c r="D144" s="28">
        <v>0</v>
      </c>
      <c r="F144" s="30" t="str">
        <f t="shared" si="7"/>
        <v>ND3</v>
      </c>
      <c r="G144" s="30">
        <f t="shared" si="8"/>
        <v>0</v>
      </c>
      <c r="H144" s="3"/>
      <c r="L144" s="3"/>
      <c r="M144" s="3"/>
    </row>
    <row r="145" spans="1:13" ht="15" customHeight="1" x14ac:dyDescent="0.25">
      <c r="A145" s="2" t="s">
        <v>307</v>
      </c>
      <c r="B145" s="2" t="s">
        <v>278</v>
      </c>
      <c r="C145" s="28" t="s">
        <v>264</v>
      </c>
      <c r="D145" s="40">
        <v>0</v>
      </c>
      <c r="F145" s="30" t="str">
        <f t="shared" si="7"/>
        <v>ND3</v>
      </c>
      <c r="G145" s="30"/>
      <c r="H145" s="3"/>
      <c r="L145" s="3"/>
      <c r="M145" s="3"/>
    </row>
    <row r="146" spans="1:13" ht="15" customHeight="1" x14ac:dyDescent="0.25">
      <c r="A146" s="2" t="s">
        <v>308</v>
      </c>
      <c r="B146" s="2" t="s">
        <v>57</v>
      </c>
      <c r="C146" s="28" t="s">
        <v>264</v>
      </c>
      <c r="D146" s="28">
        <v>0</v>
      </c>
      <c r="F146" s="30" t="str">
        <f t="shared" si="7"/>
        <v>ND3</v>
      </c>
      <c r="G146" s="30">
        <f>IF($D$153=0,"",IF(D146="[for completion]","",D146/$D$153))</f>
        <v>0</v>
      </c>
      <c r="H146" s="3"/>
      <c r="L146" s="3"/>
      <c r="M146" s="3"/>
    </row>
    <row r="147" spans="1:13" ht="15" customHeight="1" x14ac:dyDescent="0.25">
      <c r="A147" s="2" t="s">
        <v>309</v>
      </c>
      <c r="B147" s="2" t="s">
        <v>58</v>
      </c>
      <c r="C147" s="28" t="s">
        <v>264</v>
      </c>
      <c r="D147" s="28">
        <v>0</v>
      </c>
      <c r="F147" s="30" t="str">
        <f t="shared" si="7"/>
        <v>ND3</v>
      </c>
      <c r="G147" s="30">
        <f>IF($D$153=0,"",IF(D147="[for completion]","",D147/$D$153))</f>
        <v>0</v>
      </c>
      <c r="H147" s="3"/>
      <c r="L147" s="3"/>
      <c r="M147" s="3"/>
    </row>
    <row r="148" spans="1:13" ht="15" customHeight="1" x14ac:dyDescent="0.25">
      <c r="A148" s="2" t="s">
        <v>310</v>
      </c>
      <c r="B148" s="2" t="s">
        <v>60</v>
      </c>
      <c r="C148" s="28" t="s">
        <v>264</v>
      </c>
      <c r="D148" s="28">
        <v>0</v>
      </c>
      <c r="F148" s="30" t="str">
        <f t="shared" si="7"/>
        <v>ND3</v>
      </c>
      <c r="G148" s="30">
        <f>IF($D$153=0,"",IF(D148="[for completion]","",D148/$D$153))</f>
        <v>0</v>
      </c>
      <c r="H148" s="3"/>
      <c r="L148" s="3"/>
      <c r="M148" s="3"/>
    </row>
    <row r="149" spans="1:13" ht="15" customHeight="1" x14ac:dyDescent="0.25">
      <c r="A149" s="2" t="s">
        <v>311</v>
      </c>
      <c r="B149" s="2" t="s">
        <v>283</v>
      </c>
      <c r="C149" s="28" t="s">
        <v>264</v>
      </c>
      <c r="D149" s="40">
        <v>0</v>
      </c>
      <c r="F149" s="30" t="str">
        <f t="shared" si="7"/>
        <v>ND3</v>
      </c>
      <c r="G149" s="30"/>
      <c r="H149" s="3"/>
      <c r="L149" s="3"/>
      <c r="M149" s="3"/>
    </row>
    <row r="150" spans="1:13" ht="15" customHeight="1" x14ac:dyDescent="0.25">
      <c r="A150" s="2" t="s">
        <v>312</v>
      </c>
      <c r="B150" s="2" t="s">
        <v>63</v>
      </c>
      <c r="C150" s="28" t="s">
        <v>264</v>
      </c>
      <c r="D150" s="28">
        <v>0</v>
      </c>
      <c r="F150" s="30" t="str">
        <f t="shared" si="7"/>
        <v>ND3</v>
      </c>
      <c r="G150" s="30">
        <f>IF($D$153=0,"",IF(D150="[for completion]","",D150/$D$153))</f>
        <v>0</v>
      </c>
      <c r="H150" s="3"/>
      <c r="L150" s="3"/>
      <c r="M150" s="3"/>
    </row>
    <row r="151" spans="1:13" ht="15" customHeight="1" x14ac:dyDescent="0.25">
      <c r="A151" s="2" t="s">
        <v>313</v>
      </c>
      <c r="B151" s="2" t="s">
        <v>286</v>
      </c>
      <c r="C151" s="28" t="s">
        <v>264</v>
      </c>
      <c r="D151" s="40">
        <v>0</v>
      </c>
      <c r="F151" s="30" t="str">
        <f t="shared" si="7"/>
        <v>ND3</v>
      </c>
      <c r="G151" s="30"/>
      <c r="H151" s="3"/>
      <c r="L151" s="3"/>
      <c r="M151" s="3"/>
    </row>
    <row r="152" spans="1:13" ht="15" customHeight="1" x14ac:dyDescent="0.25">
      <c r="A152" s="2" t="s">
        <v>314</v>
      </c>
      <c r="B152" s="2" t="s">
        <v>288</v>
      </c>
      <c r="C152" s="28" t="s">
        <v>264</v>
      </c>
      <c r="D152" s="28">
        <v>0</v>
      </c>
      <c r="F152" s="30" t="str">
        <f t="shared" si="7"/>
        <v>ND3</v>
      </c>
      <c r="G152" s="30">
        <f>IF($D$153=0,"",IF(D152="[for completion]","",D152/$D$153))</f>
        <v>0</v>
      </c>
      <c r="H152" s="3"/>
      <c r="L152" s="3"/>
      <c r="M152" s="3"/>
    </row>
    <row r="153" spans="1:13" ht="15" customHeight="1" x14ac:dyDescent="0.25">
      <c r="A153" s="2" t="s">
        <v>315</v>
      </c>
      <c r="B153" s="37" t="s">
        <v>189</v>
      </c>
      <c r="C153" s="28" t="str">
        <f>IF(NOT(SUM(C138:C152)=0),SUM(C138:C152),"ND3")</f>
        <v>ND3</v>
      </c>
      <c r="D153" s="28">
        <f>SUM(D138:D152)</f>
        <v>24937.537</v>
      </c>
      <c r="F153" s="30" t="str">
        <f t="shared" si="7"/>
        <v>ND3</v>
      </c>
      <c r="G153" s="35">
        <f>SUM(G138:G152)</f>
        <v>1</v>
      </c>
      <c r="H153" s="3"/>
      <c r="L153" s="3"/>
      <c r="M153" s="3"/>
    </row>
    <row r="154" spans="1:13" ht="15" hidden="1" customHeight="1" outlineLevel="1" x14ac:dyDescent="0.25">
      <c r="A154" s="2" t="s">
        <v>316</v>
      </c>
      <c r="B154" s="34" t="s">
        <v>191</v>
      </c>
      <c r="F154" s="30" t="e">
        <f>#VALUE!</f>
        <v>#VALUE!</v>
      </c>
      <c r="G154" s="30">
        <v>0</v>
      </c>
      <c r="H154" s="3"/>
      <c r="L154" s="3"/>
      <c r="M154" s="3"/>
    </row>
    <row r="155" spans="1:13" ht="15" hidden="1" customHeight="1" outlineLevel="1" x14ac:dyDescent="0.25">
      <c r="A155" s="2" t="s">
        <v>317</v>
      </c>
      <c r="B155" s="34" t="s">
        <v>191</v>
      </c>
      <c r="F155" s="30" t="e">
        <f>#VALUE!</f>
        <v>#VALUE!</v>
      </c>
      <c r="G155" s="30">
        <v>0</v>
      </c>
      <c r="H155" s="3"/>
      <c r="L155" s="3"/>
      <c r="M155" s="3"/>
    </row>
    <row r="156" spans="1:13" ht="15" hidden="1" customHeight="1" outlineLevel="1" x14ac:dyDescent="0.25">
      <c r="A156" s="2" t="s">
        <v>318</v>
      </c>
      <c r="B156" s="34" t="s">
        <v>191</v>
      </c>
      <c r="F156" s="30" t="e">
        <f>#VALUE!</f>
        <v>#VALUE!</v>
      </c>
      <c r="G156" s="30">
        <v>0</v>
      </c>
      <c r="H156" s="3"/>
      <c r="L156" s="3"/>
      <c r="M156" s="3"/>
    </row>
    <row r="157" spans="1:13" ht="15" hidden="1" customHeight="1" outlineLevel="1" x14ac:dyDescent="0.25">
      <c r="A157" s="2" t="s">
        <v>319</v>
      </c>
      <c r="B157" s="34" t="s">
        <v>191</v>
      </c>
      <c r="F157" s="30" t="e">
        <f>#VALUE!</f>
        <v>#VALUE!</v>
      </c>
      <c r="G157" s="30">
        <v>0</v>
      </c>
      <c r="H157" s="3"/>
      <c r="L157" s="3"/>
      <c r="M157" s="3"/>
    </row>
    <row r="158" spans="1:13" ht="15" hidden="1" customHeight="1" outlineLevel="1" x14ac:dyDescent="0.25">
      <c r="A158" s="2" t="s">
        <v>320</v>
      </c>
      <c r="B158" s="34" t="s">
        <v>191</v>
      </c>
      <c r="F158" s="30" t="e">
        <f>#VALUE!</f>
        <v>#VALUE!</v>
      </c>
      <c r="G158" s="30">
        <v>0</v>
      </c>
      <c r="H158" s="3"/>
      <c r="L158" s="3"/>
      <c r="M158" s="3"/>
    </row>
    <row r="159" spans="1:13" ht="15" hidden="1" customHeight="1" outlineLevel="1" x14ac:dyDescent="0.25">
      <c r="A159" s="2" t="s">
        <v>321</v>
      </c>
      <c r="B159" s="34" t="s">
        <v>191</v>
      </c>
      <c r="F159" s="30" t="e">
        <f>#VALUE!</f>
        <v>#VALUE!</v>
      </c>
      <c r="G159" s="30">
        <v>0</v>
      </c>
      <c r="H159" s="3"/>
      <c r="L159" s="3"/>
      <c r="M159" s="3"/>
    </row>
    <row r="160" spans="1:13" ht="15" hidden="1" customHeight="1" outlineLevel="1" x14ac:dyDescent="0.25">
      <c r="A160" s="2" t="s">
        <v>322</v>
      </c>
      <c r="B160" s="34" t="s">
        <v>191</v>
      </c>
      <c r="F160" s="30" t="e">
        <f>#VALUE!</f>
        <v>#VALUE!</v>
      </c>
      <c r="G160" s="30">
        <v>0</v>
      </c>
      <c r="H160" s="3"/>
      <c r="L160" s="3"/>
      <c r="M160" s="3"/>
    </row>
    <row r="161" spans="1:13" ht="15" hidden="1" customHeight="1" outlineLevel="1" x14ac:dyDescent="0.25">
      <c r="A161" s="2" t="s">
        <v>323</v>
      </c>
      <c r="B161" s="34" t="s">
        <v>191</v>
      </c>
      <c r="F161" s="30" t="e">
        <f>#VALUE!</f>
        <v>#VALUE!</v>
      </c>
      <c r="G161" s="30">
        <v>0</v>
      </c>
      <c r="H161" s="3"/>
      <c r="L161" s="3"/>
      <c r="M161" s="3"/>
    </row>
    <row r="162" spans="1:13" ht="15" hidden="1" customHeight="1" outlineLevel="1" x14ac:dyDescent="0.25">
      <c r="A162" s="2" t="s">
        <v>324</v>
      </c>
      <c r="B162" s="34" t="s">
        <v>191</v>
      </c>
      <c r="C162" s="4"/>
      <c r="D162" s="4"/>
      <c r="E162" s="4"/>
      <c r="F162" s="30" t="e">
        <f>#VALUE!</f>
        <v>#VALUE!</v>
      </c>
      <c r="G162" s="30">
        <v>0</v>
      </c>
      <c r="H162" s="3"/>
      <c r="L162" s="3"/>
      <c r="M162" s="3"/>
    </row>
    <row r="163" spans="1:13" ht="15" customHeight="1" x14ac:dyDescent="0.25">
      <c r="A163" s="24"/>
      <c r="B163" s="25" t="s">
        <v>325</v>
      </c>
      <c r="C163" s="24" t="s">
        <v>149</v>
      </c>
      <c r="D163" s="24" t="s">
        <v>260</v>
      </c>
      <c r="E163" s="26"/>
      <c r="F163" s="27" t="s">
        <v>261</v>
      </c>
      <c r="G163" s="27" t="s">
        <v>262</v>
      </c>
      <c r="H163" s="3"/>
      <c r="L163" s="3"/>
      <c r="M163" s="3"/>
    </row>
    <row r="164" spans="1:13" ht="14.85" customHeight="1" x14ac:dyDescent="0.25">
      <c r="A164" s="2" t="s">
        <v>326</v>
      </c>
      <c r="B164" s="3" t="s">
        <v>327</v>
      </c>
      <c r="C164" s="42" t="s">
        <v>167</v>
      </c>
      <c r="D164" s="28">
        <v>22693.158670000001</v>
      </c>
      <c r="E164" s="43"/>
      <c r="F164" s="42" t="s">
        <v>167</v>
      </c>
      <c r="G164" s="42">
        <f>D164/D167</f>
        <v>0.91</v>
      </c>
      <c r="H164" s="3"/>
      <c r="L164" s="3"/>
      <c r="M164" s="3"/>
    </row>
    <row r="165" spans="1:13" ht="15" customHeight="1" x14ac:dyDescent="0.25">
      <c r="A165" s="2" t="s">
        <v>328</v>
      </c>
      <c r="B165" s="3" t="s">
        <v>329</v>
      </c>
      <c r="C165" s="42" t="s">
        <v>167</v>
      </c>
      <c r="D165" s="44">
        <f>C39-D164</f>
        <v>2244.3783299999996</v>
      </c>
      <c r="E165" s="43"/>
      <c r="F165" s="42" t="s">
        <v>167</v>
      </c>
      <c r="G165" s="42">
        <f>D165/D167</f>
        <v>8.9999999999999983E-2</v>
      </c>
      <c r="H165" s="3"/>
      <c r="L165" s="3"/>
      <c r="M165" s="3"/>
    </row>
    <row r="166" spans="1:13" ht="15" customHeight="1" x14ac:dyDescent="0.25">
      <c r="A166" s="2" t="s">
        <v>330</v>
      </c>
      <c r="B166" s="3" t="s">
        <v>331</v>
      </c>
      <c r="C166" s="43" t="s">
        <v>167</v>
      </c>
      <c r="D166" s="40">
        <v>0</v>
      </c>
      <c r="E166" s="43"/>
      <c r="F166" s="42" t="s">
        <v>167</v>
      </c>
      <c r="G166" s="43"/>
      <c r="H166" s="3"/>
      <c r="L166" s="3"/>
      <c r="M166" s="3"/>
    </row>
    <row r="167" spans="1:13" ht="15" customHeight="1" x14ac:dyDescent="0.25">
      <c r="A167" s="2" t="s">
        <v>332</v>
      </c>
      <c r="B167" s="37" t="s">
        <v>189</v>
      </c>
      <c r="C167" s="43" t="s">
        <v>167</v>
      </c>
      <c r="D167" s="44">
        <f>SUM(D164:D166)</f>
        <v>24937.537</v>
      </c>
      <c r="E167" s="43"/>
      <c r="F167" s="42" t="s">
        <v>167</v>
      </c>
      <c r="G167" s="43">
        <f>SUM(G164:G166)</f>
        <v>1</v>
      </c>
      <c r="H167" s="3"/>
      <c r="L167" s="3"/>
      <c r="M167" s="3"/>
    </row>
    <row r="168" spans="1:13" ht="15" hidden="1" customHeight="1" outlineLevel="1" x14ac:dyDescent="0.25">
      <c r="A168" s="2" t="s">
        <v>333</v>
      </c>
      <c r="B168" s="37"/>
      <c r="C168" s="3"/>
      <c r="D168" s="3"/>
      <c r="E168" s="43"/>
      <c r="F168" s="43"/>
      <c r="H168" s="3"/>
      <c r="L168" s="3"/>
      <c r="M168" s="3"/>
    </row>
    <row r="169" spans="1:13" ht="15" hidden="1" customHeight="1" outlineLevel="1" x14ac:dyDescent="0.25">
      <c r="A169" s="2" t="s">
        <v>334</v>
      </c>
      <c r="B169" s="37"/>
      <c r="C169" s="3"/>
      <c r="D169" s="3"/>
      <c r="E169" s="43"/>
      <c r="F169" s="43"/>
      <c r="H169" s="3"/>
      <c r="L169" s="3"/>
      <c r="M169" s="3"/>
    </row>
    <row r="170" spans="1:13" ht="15" hidden="1" customHeight="1" outlineLevel="1" x14ac:dyDescent="0.25">
      <c r="A170" s="2" t="s">
        <v>335</v>
      </c>
      <c r="B170" s="37"/>
      <c r="C170" s="3"/>
      <c r="D170" s="3"/>
      <c r="E170" s="43"/>
      <c r="F170" s="43"/>
      <c r="H170" s="3"/>
      <c r="L170" s="3"/>
      <c r="M170" s="3"/>
    </row>
    <row r="171" spans="1:13" ht="15" hidden="1" customHeight="1" outlineLevel="1" x14ac:dyDescent="0.25">
      <c r="A171" s="2" t="s">
        <v>336</v>
      </c>
      <c r="B171" s="37"/>
      <c r="C171" s="3"/>
      <c r="D171" s="3"/>
      <c r="E171" s="43"/>
      <c r="F171" s="43"/>
      <c r="H171" s="3"/>
      <c r="L171" s="3"/>
      <c r="M171" s="3"/>
    </row>
    <row r="172" spans="1:13" ht="15" hidden="1" customHeight="1" outlineLevel="1" x14ac:dyDescent="0.25">
      <c r="A172" s="2" t="s">
        <v>337</v>
      </c>
      <c r="B172" s="37"/>
      <c r="C172" s="3"/>
      <c r="D172" s="3"/>
      <c r="E172" s="43"/>
      <c r="F172" s="43"/>
      <c r="H172" s="3"/>
      <c r="L172" s="3"/>
      <c r="M172" s="3"/>
    </row>
    <row r="173" spans="1:13" ht="15" customHeight="1" x14ac:dyDescent="0.25">
      <c r="A173" s="24"/>
      <c r="B173" s="25" t="s">
        <v>338</v>
      </c>
      <c r="C173" s="24" t="s">
        <v>149</v>
      </c>
      <c r="D173" s="24"/>
      <c r="E173" s="26"/>
      <c r="F173" s="27" t="s">
        <v>339</v>
      </c>
      <c r="G173" s="27"/>
      <c r="H173" s="3"/>
      <c r="L173" s="3"/>
      <c r="M173" s="3"/>
    </row>
    <row r="174" spans="1:13" ht="15" customHeight="1" x14ac:dyDescent="0.25">
      <c r="A174" s="2" t="s">
        <v>340</v>
      </c>
      <c r="B174" s="2" t="s">
        <v>341</v>
      </c>
      <c r="C174" s="28" t="s">
        <v>167</v>
      </c>
      <c r="D174" s="20"/>
      <c r="E174" s="12"/>
      <c r="F174" s="30" t="s">
        <v>167</v>
      </c>
      <c r="G174" s="30"/>
      <c r="H174" s="3"/>
      <c r="L174" s="3"/>
      <c r="M174" s="3"/>
    </row>
    <row r="175" spans="1:13" ht="30" customHeight="1" x14ac:dyDescent="0.25">
      <c r="A175" s="2" t="s">
        <v>342</v>
      </c>
      <c r="B175" s="2" t="s">
        <v>343</v>
      </c>
      <c r="C175" s="28">
        <v>511.41399999999999</v>
      </c>
      <c r="E175" s="35"/>
      <c r="F175" s="30">
        <f>IF($C$179=0,"",IF(C175="[for completion]","",C175/$C$179))</f>
        <v>1</v>
      </c>
      <c r="G175" s="30"/>
      <c r="H175" s="3"/>
      <c r="L175" s="3"/>
      <c r="M175" s="3"/>
    </row>
    <row r="176" spans="1:13" ht="15" customHeight="1" x14ac:dyDescent="0.25">
      <c r="A176" s="2" t="s">
        <v>344</v>
      </c>
      <c r="B176" s="2" t="s">
        <v>345</v>
      </c>
      <c r="C176" s="28" t="s">
        <v>264</v>
      </c>
      <c r="E176" s="35"/>
      <c r="F176" s="30"/>
      <c r="G176" s="30"/>
      <c r="H176" s="3"/>
      <c r="L176" s="3"/>
      <c r="M176" s="3"/>
    </row>
    <row r="177" spans="1:13" ht="15" customHeight="1" x14ac:dyDescent="0.25">
      <c r="A177" s="2" t="s">
        <v>346</v>
      </c>
      <c r="B177" s="2" t="s">
        <v>347</v>
      </c>
      <c r="C177" s="28">
        <v>0</v>
      </c>
      <c r="E177" s="35"/>
      <c r="F177" s="30">
        <f>IF($C$179=0,"",IF(C177="[for completion]","",C177/$C$179))</f>
        <v>0</v>
      </c>
      <c r="G177" s="30"/>
      <c r="H177" s="3"/>
      <c r="L177" s="3"/>
      <c r="M177" s="3"/>
    </row>
    <row r="178" spans="1:13" ht="15" customHeight="1" x14ac:dyDescent="0.25">
      <c r="A178" s="2" t="s">
        <v>348</v>
      </c>
      <c r="B178" s="2" t="s">
        <v>331</v>
      </c>
      <c r="C178" s="28" t="s">
        <v>167</v>
      </c>
      <c r="E178" s="35"/>
      <c r="F178" s="30"/>
      <c r="G178" s="30"/>
      <c r="H178" s="3"/>
      <c r="L178" s="3"/>
      <c r="M178" s="3"/>
    </row>
    <row r="179" spans="1:13" ht="15" customHeight="1" x14ac:dyDescent="0.25">
      <c r="A179" s="2" t="s">
        <v>349</v>
      </c>
      <c r="B179" s="37" t="s">
        <v>189</v>
      </c>
      <c r="C179" s="28">
        <f>SUM(C174:C178)</f>
        <v>511.41399999999999</v>
      </c>
      <c r="E179" s="35"/>
      <c r="F179" s="29">
        <f>SUM(F174:F178)</f>
        <v>1</v>
      </c>
      <c r="G179" s="30"/>
      <c r="H179" s="3"/>
      <c r="L179" s="3"/>
      <c r="M179" s="3"/>
    </row>
    <row r="180" spans="1:13" ht="15" hidden="1" customHeight="1" outlineLevel="1" x14ac:dyDescent="0.25">
      <c r="A180" s="2" t="s">
        <v>350</v>
      </c>
      <c r="B180" s="34" t="s">
        <v>351</v>
      </c>
      <c r="E180" s="35"/>
      <c r="F180" s="30">
        <f t="shared" ref="F180:F187" si="9">IF($C$179=0,"",IF(C180="[for completion]","",C180/$C$179))</f>
        <v>0</v>
      </c>
      <c r="G180" s="30"/>
      <c r="H180" s="3"/>
      <c r="L180" s="3"/>
      <c r="M180" s="3"/>
    </row>
    <row r="181" spans="1:13" s="34" customFormat="1" ht="30" hidden="1" customHeight="1" outlineLevel="1" x14ac:dyDescent="0.25">
      <c r="A181" s="2" t="s">
        <v>352</v>
      </c>
      <c r="B181" s="34" t="s">
        <v>353</v>
      </c>
      <c r="F181" s="30">
        <f t="shared" si="9"/>
        <v>0</v>
      </c>
    </row>
    <row r="182" spans="1:13" ht="30" hidden="1" customHeight="1" outlineLevel="1" x14ac:dyDescent="0.25">
      <c r="A182" s="2" t="s">
        <v>354</v>
      </c>
      <c r="B182" s="34" t="s">
        <v>355</v>
      </c>
      <c r="E182" s="35"/>
      <c r="F182" s="30">
        <f t="shared" si="9"/>
        <v>0</v>
      </c>
      <c r="G182" s="30"/>
      <c r="H182" s="3"/>
      <c r="L182" s="3"/>
      <c r="M182" s="3"/>
    </row>
    <row r="183" spans="1:13" ht="15" hidden="1" customHeight="1" outlineLevel="1" x14ac:dyDescent="0.25">
      <c r="A183" s="2" t="s">
        <v>356</v>
      </c>
      <c r="B183" s="34" t="s">
        <v>357</v>
      </c>
      <c r="E183" s="35"/>
      <c r="F183" s="30">
        <f t="shared" si="9"/>
        <v>0</v>
      </c>
      <c r="G183" s="30"/>
      <c r="H183" s="3"/>
      <c r="L183" s="3"/>
      <c r="M183" s="3"/>
    </row>
    <row r="184" spans="1:13" s="34" customFormat="1" ht="30" hidden="1" customHeight="1" outlineLevel="1" x14ac:dyDescent="0.25">
      <c r="A184" s="2" t="s">
        <v>358</v>
      </c>
      <c r="B184" s="34" t="s">
        <v>359</v>
      </c>
      <c r="F184" s="30">
        <f t="shared" si="9"/>
        <v>0</v>
      </c>
    </row>
    <row r="185" spans="1:13" ht="30" hidden="1" customHeight="1" outlineLevel="1" x14ac:dyDescent="0.25">
      <c r="A185" s="2" t="s">
        <v>360</v>
      </c>
      <c r="B185" s="34" t="s">
        <v>361</v>
      </c>
      <c r="E185" s="35"/>
      <c r="F185" s="30">
        <f t="shared" si="9"/>
        <v>0</v>
      </c>
      <c r="G185" s="30"/>
      <c r="H185" s="3"/>
      <c r="L185" s="3"/>
      <c r="M185" s="3"/>
    </row>
    <row r="186" spans="1:13" ht="15" hidden="1" customHeight="1" outlineLevel="1" x14ac:dyDescent="0.25">
      <c r="A186" s="2" t="s">
        <v>362</v>
      </c>
      <c r="B186" s="34" t="s">
        <v>363</v>
      </c>
      <c r="C186" s="28">
        <v>0</v>
      </c>
      <c r="E186" s="35"/>
      <c r="F186" s="30">
        <f t="shared" si="9"/>
        <v>0</v>
      </c>
      <c r="G186" s="30"/>
      <c r="H186" s="3"/>
      <c r="L186" s="3"/>
      <c r="M186" s="3"/>
    </row>
    <row r="187" spans="1:13" ht="15" hidden="1" customHeight="1" outlineLevel="1" x14ac:dyDescent="0.25">
      <c r="A187" s="2" t="s">
        <v>364</v>
      </c>
      <c r="B187" s="34" t="s">
        <v>365</v>
      </c>
      <c r="C187" s="28">
        <v>0</v>
      </c>
      <c r="E187" s="35"/>
      <c r="F187" s="30">
        <f t="shared" si="9"/>
        <v>0</v>
      </c>
      <c r="G187" s="30"/>
      <c r="H187" s="3"/>
      <c r="L187" s="3"/>
      <c r="M187" s="3"/>
    </row>
    <row r="188" spans="1:13" ht="15" hidden="1" customHeight="1" outlineLevel="1" x14ac:dyDescent="0.25">
      <c r="A188" s="2" t="s">
        <v>366</v>
      </c>
      <c r="B188" s="34"/>
      <c r="E188" s="35"/>
      <c r="F188" s="30"/>
      <c r="G188" s="30"/>
      <c r="H188" s="3"/>
      <c r="L188" s="3"/>
      <c r="M188" s="3"/>
    </row>
    <row r="189" spans="1:13" ht="15" hidden="1" customHeight="1" outlineLevel="1" x14ac:dyDescent="0.25">
      <c r="A189" s="2" t="s">
        <v>367</v>
      </c>
      <c r="B189" s="34"/>
      <c r="E189" s="35"/>
      <c r="F189" s="30"/>
      <c r="G189" s="30"/>
      <c r="H189" s="3"/>
      <c r="L189" s="3"/>
      <c r="M189" s="3"/>
    </row>
    <row r="190" spans="1:13" ht="15" hidden="1" customHeight="1" outlineLevel="1" x14ac:dyDescent="0.25">
      <c r="A190" s="2" t="s">
        <v>368</v>
      </c>
      <c r="B190" s="34"/>
      <c r="E190" s="35"/>
      <c r="F190" s="30"/>
      <c r="G190" s="30"/>
      <c r="H190" s="3"/>
      <c r="L190" s="3"/>
      <c r="M190" s="3"/>
    </row>
    <row r="191" spans="1:13" ht="15" hidden="1" customHeight="1" outlineLevel="1" x14ac:dyDescent="0.25">
      <c r="A191" s="2" t="s">
        <v>369</v>
      </c>
      <c r="B191" s="34"/>
      <c r="E191" s="35"/>
      <c r="F191" s="30">
        <f>IF($C$179=0,"",IF(C191="[for completion]","",C191/$C$179))</f>
        <v>0</v>
      </c>
      <c r="G191" s="30"/>
      <c r="H191" s="3"/>
      <c r="L191" s="3"/>
      <c r="M191" s="3"/>
    </row>
    <row r="192" spans="1:13" ht="15" customHeight="1" x14ac:dyDescent="0.25">
      <c r="A192" s="24"/>
      <c r="B192" s="25" t="s">
        <v>370</v>
      </c>
      <c r="C192" s="24" t="s">
        <v>149</v>
      </c>
      <c r="D192" s="24"/>
      <c r="E192" s="26"/>
      <c r="F192" s="27" t="s">
        <v>339</v>
      </c>
      <c r="G192" s="27"/>
      <c r="H192" s="3"/>
      <c r="L192" s="3"/>
      <c r="M192" s="3"/>
    </row>
    <row r="193" spans="1:13" ht="14.1" customHeight="1" x14ac:dyDescent="0.25">
      <c r="A193" s="2" t="s">
        <v>371</v>
      </c>
      <c r="B193" s="2" t="s">
        <v>372</v>
      </c>
      <c r="C193" s="28">
        <v>378</v>
      </c>
      <c r="E193" s="31"/>
      <c r="F193" s="45">
        <f t="shared" ref="F193:F206" si="10">IF($C$208=0,"",IF(C193="[for completion]","",C193/$C$208))</f>
        <v>0.73912720418291245</v>
      </c>
      <c r="G193" s="31"/>
      <c r="H193" s="3"/>
      <c r="L193" s="3"/>
      <c r="M193" s="3"/>
    </row>
    <row r="194" spans="1:13" ht="14.1" customHeight="1" x14ac:dyDescent="0.25">
      <c r="A194" s="2" t="s">
        <v>373</v>
      </c>
      <c r="B194" s="2" t="s">
        <v>374</v>
      </c>
      <c r="C194" s="28">
        <v>133.41399999999999</v>
      </c>
      <c r="E194" s="31"/>
      <c r="F194" s="45">
        <f t="shared" si="10"/>
        <v>0.2608727958170875</v>
      </c>
      <c r="G194" s="31"/>
      <c r="H194" s="3"/>
      <c r="L194" s="3"/>
      <c r="M194" s="3"/>
    </row>
    <row r="195" spans="1:13" ht="14.1" customHeight="1" x14ac:dyDescent="0.25">
      <c r="A195" s="2" t="s">
        <v>375</v>
      </c>
      <c r="B195" s="2" t="s">
        <v>376</v>
      </c>
      <c r="C195" s="28">
        <v>0</v>
      </c>
      <c r="E195" s="31"/>
      <c r="F195" s="45">
        <f t="shared" si="10"/>
        <v>0</v>
      </c>
      <c r="G195" s="31"/>
      <c r="H195" s="3"/>
      <c r="L195" s="3"/>
      <c r="M195" s="3"/>
    </row>
    <row r="196" spans="1:13" ht="14.1" customHeight="1" x14ac:dyDescent="0.25">
      <c r="A196" s="2" t="s">
        <v>377</v>
      </c>
      <c r="B196" s="2" t="s">
        <v>378</v>
      </c>
      <c r="C196" s="28">
        <v>0</v>
      </c>
      <c r="E196" s="31"/>
      <c r="F196" s="45">
        <f t="shared" si="10"/>
        <v>0</v>
      </c>
      <c r="G196" s="31"/>
      <c r="H196" s="3"/>
      <c r="L196" s="3"/>
      <c r="M196" s="3"/>
    </row>
    <row r="197" spans="1:13" ht="14.1" customHeight="1" x14ac:dyDescent="0.25">
      <c r="A197" s="2" t="s">
        <v>379</v>
      </c>
      <c r="B197" s="2" t="s">
        <v>380</v>
      </c>
      <c r="C197" s="28">
        <v>0</v>
      </c>
      <c r="E197" s="31"/>
      <c r="F197" s="45">
        <f t="shared" si="10"/>
        <v>0</v>
      </c>
      <c r="G197" s="31"/>
      <c r="H197" s="3"/>
      <c r="L197" s="3"/>
      <c r="M197" s="3"/>
    </row>
    <row r="198" spans="1:13" ht="14.1" customHeight="1" x14ac:dyDescent="0.25">
      <c r="A198" s="2" t="s">
        <v>381</v>
      </c>
      <c r="B198" s="2" t="s">
        <v>382</v>
      </c>
      <c r="C198" s="40">
        <v>0</v>
      </c>
      <c r="E198" s="31"/>
      <c r="F198" s="45">
        <f t="shared" si="10"/>
        <v>0</v>
      </c>
      <c r="G198" s="31"/>
      <c r="H198" s="3"/>
      <c r="L198" s="3"/>
      <c r="M198" s="3"/>
    </row>
    <row r="199" spans="1:13" ht="14.1" customHeight="1" x14ac:dyDescent="0.25">
      <c r="A199" s="2" t="s">
        <v>383</v>
      </c>
      <c r="B199" s="2" t="s">
        <v>384</v>
      </c>
      <c r="C199" s="40">
        <v>0</v>
      </c>
      <c r="E199" s="31"/>
      <c r="F199" s="45">
        <f t="shared" si="10"/>
        <v>0</v>
      </c>
      <c r="G199" s="31"/>
      <c r="H199" s="3"/>
      <c r="L199" s="3"/>
      <c r="M199" s="3"/>
    </row>
    <row r="200" spans="1:13" ht="14.1" customHeight="1" x14ac:dyDescent="0.25">
      <c r="A200" s="2" t="s">
        <v>385</v>
      </c>
      <c r="B200" s="2" t="s">
        <v>386</v>
      </c>
      <c r="C200" s="28">
        <v>0</v>
      </c>
      <c r="E200" s="31"/>
      <c r="F200" s="45">
        <f t="shared" si="10"/>
        <v>0</v>
      </c>
      <c r="G200" s="31"/>
      <c r="H200" s="3"/>
      <c r="L200" s="3"/>
      <c r="M200" s="3"/>
    </row>
    <row r="201" spans="1:13" ht="14.1" customHeight="1" x14ac:dyDescent="0.25">
      <c r="A201" s="2" t="s">
        <v>387</v>
      </c>
      <c r="B201" s="2" t="s">
        <v>388</v>
      </c>
      <c r="C201" s="28">
        <v>0</v>
      </c>
      <c r="E201" s="31"/>
      <c r="F201" s="45">
        <f t="shared" si="10"/>
        <v>0</v>
      </c>
      <c r="G201" s="31"/>
      <c r="H201" s="3"/>
      <c r="L201" s="3"/>
      <c r="M201" s="3"/>
    </row>
    <row r="202" spans="1:13" ht="14.1" customHeight="1" x14ac:dyDescent="0.25">
      <c r="A202" s="2" t="s">
        <v>389</v>
      </c>
      <c r="B202" s="2" t="s">
        <v>390</v>
      </c>
      <c r="C202" s="40">
        <v>0</v>
      </c>
      <c r="E202" s="31"/>
      <c r="F202" s="45">
        <f t="shared" si="10"/>
        <v>0</v>
      </c>
      <c r="G202" s="31"/>
      <c r="H202" s="3"/>
      <c r="L202" s="3"/>
      <c r="M202" s="3"/>
    </row>
    <row r="203" spans="1:13" ht="14.1" customHeight="1" x14ac:dyDescent="0.25">
      <c r="A203" s="2" t="s">
        <v>391</v>
      </c>
      <c r="B203" s="2" t="s">
        <v>392</v>
      </c>
      <c r="C203" s="40">
        <v>0</v>
      </c>
      <c r="E203" s="31"/>
      <c r="F203" s="45">
        <f t="shared" si="10"/>
        <v>0</v>
      </c>
      <c r="G203" s="31"/>
      <c r="H203" s="3"/>
      <c r="L203" s="3"/>
      <c r="M203" s="3"/>
    </row>
    <row r="204" spans="1:13" ht="14.1" customHeight="1" x14ac:dyDescent="0.25">
      <c r="A204" s="2" t="s">
        <v>393</v>
      </c>
      <c r="B204" s="2" t="s">
        <v>394</v>
      </c>
      <c r="C204" s="40">
        <v>0</v>
      </c>
      <c r="E204" s="31"/>
      <c r="F204" s="45">
        <f t="shared" si="10"/>
        <v>0</v>
      </c>
      <c r="G204" s="31"/>
      <c r="H204" s="3"/>
      <c r="L204" s="3"/>
      <c r="M204" s="3"/>
    </row>
    <row r="205" spans="1:13" ht="14.1" customHeight="1" x14ac:dyDescent="0.25">
      <c r="A205" s="2" t="s">
        <v>395</v>
      </c>
      <c r="B205" s="2" t="s">
        <v>396</v>
      </c>
      <c r="C205" s="28">
        <v>0</v>
      </c>
      <c r="E205" s="31"/>
      <c r="F205" s="45">
        <f t="shared" si="10"/>
        <v>0</v>
      </c>
      <c r="G205" s="31"/>
      <c r="H205" s="3"/>
      <c r="L205" s="3"/>
      <c r="M205" s="3"/>
    </row>
    <row r="206" spans="1:13" ht="14.1" customHeight="1" x14ac:dyDescent="0.25">
      <c r="A206" s="2" t="s">
        <v>397</v>
      </c>
      <c r="B206" s="2" t="s">
        <v>331</v>
      </c>
      <c r="C206" s="28">
        <v>0</v>
      </c>
      <c r="E206" s="31"/>
      <c r="F206" s="45">
        <f t="shared" si="10"/>
        <v>0</v>
      </c>
      <c r="G206" s="31"/>
      <c r="H206" s="3"/>
      <c r="L206" s="3"/>
      <c r="M206" s="3"/>
    </row>
    <row r="207" spans="1:13" ht="14.1" customHeight="1" x14ac:dyDescent="0.25">
      <c r="A207" s="2" t="s">
        <v>398</v>
      </c>
      <c r="B207" s="33" t="s">
        <v>399</v>
      </c>
      <c r="C207" s="28">
        <f>SUM(C193:C195)</f>
        <v>511.41399999999999</v>
      </c>
      <c r="E207" s="31"/>
      <c r="F207" s="45"/>
      <c r="G207" s="31"/>
      <c r="H207" s="3"/>
      <c r="L207" s="3"/>
      <c r="M207" s="3"/>
    </row>
    <row r="208" spans="1:13" ht="14.1" customHeight="1" x14ac:dyDescent="0.25">
      <c r="A208" s="2" t="s">
        <v>400</v>
      </c>
      <c r="B208" s="37" t="s">
        <v>189</v>
      </c>
      <c r="C208" s="28">
        <f>SUM(C193:C206)</f>
        <v>511.41399999999999</v>
      </c>
      <c r="E208" s="31"/>
      <c r="F208" s="29">
        <f>SUM(F193:F206)</f>
        <v>1</v>
      </c>
      <c r="G208" s="31"/>
      <c r="H208" s="3"/>
      <c r="L208" s="3"/>
      <c r="M208" s="3"/>
    </row>
    <row r="209" spans="1:13" ht="14.1" hidden="1" customHeight="1" outlineLevel="1" x14ac:dyDescent="0.25">
      <c r="A209" s="2" t="s">
        <v>401</v>
      </c>
      <c r="B209" s="34" t="s">
        <v>191</v>
      </c>
      <c r="E209" s="35"/>
      <c r="F209" s="30">
        <f t="shared" ref="F209:F215" si="11">IF($C$208=0,"",IF(C209="[for completion]","",C209/$C$208))</f>
        <v>0</v>
      </c>
      <c r="G209" s="35"/>
      <c r="H209" s="3"/>
      <c r="L209" s="3"/>
      <c r="M209" s="3"/>
    </row>
    <row r="210" spans="1:13" ht="14.1" hidden="1" customHeight="1" outlineLevel="1" x14ac:dyDescent="0.25">
      <c r="A210" s="2" t="s">
        <v>402</v>
      </c>
      <c r="B210" s="34" t="s">
        <v>191</v>
      </c>
      <c r="E210" s="35"/>
      <c r="F210" s="30">
        <f t="shared" si="11"/>
        <v>0</v>
      </c>
      <c r="G210" s="35"/>
      <c r="H210" s="3"/>
      <c r="L210" s="3"/>
      <c r="M210" s="3"/>
    </row>
    <row r="211" spans="1:13" ht="14.1" hidden="1" customHeight="1" outlineLevel="1" x14ac:dyDescent="0.25">
      <c r="A211" s="2" t="s">
        <v>403</v>
      </c>
      <c r="B211" s="34" t="s">
        <v>191</v>
      </c>
      <c r="E211" s="35"/>
      <c r="F211" s="30">
        <f t="shared" si="11"/>
        <v>0</v>
      </c>
      <c r="G211" s="35"/>
      <c r="H211" s="3"/>
      <c r="L211" s="3"/>
      <c r="M211" s="3"/>
    </row>
    <row r="212" spans="1:13" ht="14.1" hidden="1" customHeight="1" outlineLevel="1" x14ac:dyDescent="0.25">
      <c r="A212" s="2" t="s">
        <v>404</v>
      </c>
      <c r="B212" s="34" t="s">
        <v>191</v>
      </c>
      <c r="E212" s="35"/>
      <c r="F212" s="30">
        <f t="shared" si="11"/>
        <v>0</v>
      </c>
      <c r="G212" s="35"/>
      <c r="H212" s="3"/>
      <c r="L212" s="3"/>
      <c r="M212" s="3"/>
    </row>
    <row r="213" spans="1:13" ht="14.1" hidden="1" customHeight="1" outlineLevel="1" x14ac:dyDescent="0.25">
      <c r="A213" s="2" t="s">
        <v>405</v>
      </c>
      <c r="B213" s="34" t="s">
        <v>191</v>
      </c>
      <c r="E213" s="35"/>
      <c r="F213" s="30">
        <f t="shared" si="11"/>
        <v>0</v>
      </c>
      <c r="G213" s="35"/>
      <c r="H213" s="3"/>
      <c r="L213" s="3"/>
      <c r="M213" s="3"/>
    </row>
    <row r="214" spans="1:13" ht="14.1" hidden="1" customHeight="1" outlineLevel="1" x14ac:dyDescent="0.25">
      <c r="A214" s="2" t="s">
        <v>406</v>
      </c>
      <c r="B214" s="34" t="s">
        <v>191</v>
      </c>
      <c r="E214" s="35"/>
      <c r="F214" s="30">
        <f t="shared" si="11"/>
        <v>0</v>
      </c>
      <c r="G214" s="35"/>
      <c r="H214" s="3"/>
      <c r="L214" s="3"/>
      <c r="M214" s="3"/>
    </row>
    <row r="215" spans="1:13" ht="14.1" hidden="1" customHeight="1" outlineLevel="1" x14ac:dyDescent="0.25">
      <c r="A215" s="2" t="s">
        <v>407</v>
      </c>
      <c r="B215" s="34" t="s">
        <v>191</v>
      </c>
      <c r="E215" s="35"/>
      <c r="F215" s="30">
        <f t="shared" si="11"/>
        <v>0</v>
      </c>
      <c r="G215" s="35"/>
      <c r="H215" s="3"/>
      <c r="L215" s="3"/>
      <c r="M215" s="3"/>
    </row>
    <row r="216" spans="1:13" ht="15" customHeight="1" x14ac:dyDescent="0.25">
      <c r="A216" s="24"/>
      <c r="B216" s="25" t="s">
        <v>408</v>
      </c>
      <c r="C216" s="24" t="s">
        <v>149</v>
      </c>
      <c r="D216" s="24"/>
      <c r="E216" s="26"/>
      <c r="F216" s="27" t="s">
        <v>177</v>
      </c>
      <c r="G216" s="27" t="s">
        <v>409</v>
      </c>
      <c r="H216" s="3"/>
      <c r="L216" s="3"/>
      <c r="M216" s="3"/>
    </row>
    <row r="217" spans="1:13" ht="14.1" customHeight="1" x14ac:dyDescent="0.25">
      <c r="A217" s="2" t="s">
        <v>410</v>
      </c>
      <c r="B217" s="3" t="s">
        <v>411</v>
      </c>
      <c r="C217" s="28" t="s">
        <v>264</v>
      </c>
      <c r="D217" s="31"/>
      <c r="E217" s="46"/>
      <c r="F217" s="45" t="s">
        <v>264</v>
      </c>
      <c r="G217" s="45" t="s">
        <v>264</v>
      </c>
      <c r="H217" s="3"/>
      <c r="L217" s="3"/>
      <c r="M217" s="3"/>
    </row>
    <row r="218" spans="1:13" ht="14.1" customHeight="1" x14ac:dyDescent="0.25">
      <c r="A218" s="2" t="s">
        <v>412</v>
      </c>
      <c r="B218" s="3" t="s">
        <v>413</v>
      </c>
      <c r="C218" s="28">
        <v>581.64</v>
      </c>
      <c r="D218" s="31"/>
      <c r="E218" s="46"/>
      <c r="F218" s="47">
        <f>IF($C$220=0,"",IF(C218="[for completion]","",C218/$C$38))</f>
        <v>2.2417921880533875E-2</v>
      </c>
      <c r="G218" s="47">
        <f>IF($C$220=0,"",IF(C218="[for completion]","",C218/$C$39))</f>
        <v>2.3323875168586215E-2</v>
      </c>
      <c r="H218" s="3"/>
      <c r="L218" s="3"/>
      <c r="M218" s="3"/>
    </row>
    <row r="219" spans="1:13" ht="14.1" customHeight="1" x14ac:dyDescent="0.25">
      <c r="A219" s="2" t="s">
        <v>414</v>
      </c>
      <c r="B219" s="3" t="s">
        <v>331</v>
      </c>
      <c r="C219" s="28" t="s">
        <v>264</v>
      </c>
      <c r="D219" s="31"/>
      <c r="E219" s="46"/>
      <c r="F219" s="45" t="s">
        <v>264</v>
      </c>
      <c r="G219" s="45" t="s">
        <v>264</v>
      </c>
      <c r="H219" s="3"/>
      <c r="L219" s="3"/>
      <c r="M219" s="3"/>
    </row>
    <row r="220" spans="1:13" ht="14.1" customHeight="1" x14ac:dyDescent="0.25">
      <c r="A220" s="2" t="s">
        <v>415</v>
      </c>
      <c r="B220" s="37" t="s">
        <v>189</v>
      </c>
      <c r="C220" s="28">
        <f>SUM(C217:C219)</f>
        <v>581.64</v>
      </c>
      <c r="D220" s="31"/>
      <c r="E220" s="46"/>
      <c r="F220" s="47">
        <f>SUM(F217:F219)</f>
        <v>2.2417921880533875E-2</v>
      </c>
      <c r="G220" s="47">
        <f>SUM(G217:G219)</f>
        <v>2.3323875168586215E-2</v>
      </c>
      <c r="H220" s="3"/>
      <c r="L220" s="3"/>
      <c r="M220" s="3"/>
    </row>
    <row r="221" spans="1:13" ht="14.1" hidden="1" customHeight="1" outlineLevel="1" x14ac:dyDescent="0.25">
      <c r="A221" s="2" t="s">
        <v>416</v>
      </c>
      <c r="B221" s="34" t="s">
        <v>191</v>
      </c>
      <c r="D221" s="31"/>
      <c r="E221" s="46"/>
      <c r="F221" s="45">
        <f t="shared" ref="F221:F227" si="12">IF($C$220=0,"",IF(C221="[for completion]","",C221/$C$220))</f>
        <v>0</v>
      </c>
      <c r="G221" s="45">
        <f t="shared" ref="G221:G227" si="13">IF($C$220=0,"",IF(C221="[for completion]","",C221/$C$220))</f>
        <v>0</v>
      </c>
      <c r="H221" s="3"/>
      <c r="L221" s="3"/>
      <c r="M221" s="3"/>
    </row>
    <row r="222" spans="1:13" ht="14.1" hidden="1" customHeight="1" outlineLevel="1" x14ac:dyDescent="0.25">
      <c r="A222" s="2" t="s">
        <v>417</v>
      </c>
      <c r="B222" s="34" t="s">
        <v>191</v>
      </c>
      <c r="D222" s="31"/>
      <c r="E222" s="46"/>
      <c r="F222" s="45">
        <f t="shared" si="12"/>
        <v>0</v>
      </c>
      <c r="G222" s="45">
        <f t="shared" si="13"/>
        <v>0</v>
      </c>
      <c r="H222" s="3"/>
      <c r="L222" s="3"/>
      <c r="M222" s="3"/>
    </row>
    <row r="223" spans="1:13" ht="14.1" hidden="1" customHeight="1" outlineLevel="1" x14ac:dyDescent="0.25">
      <c r="A223" s="2" t="s">
        <v>418</v>
      </c>
      <c r="B223" s="34" t="s">
        <v>191</v>
      </c>
      <c r="D223" s="31"/>
      <c r="E223" s="46"/>
      <c r="F223" s="45">
        <f t="shared" si="12"/>
        <v>0</v>
      </c>
      <c r="G223" s="45">
        <f t="shared" si="13"/>
        <v>0</v>
      </c>
      <c r="H223" s="3"/>
      <c r="L223" s="3"/>
      <c r="M223" s="3"/>
    </row>
    <row r="224" spans="1:13" ht="14.1" hidden="1" customHeight="1" outlineLevel="1" x14ac:dyDescent="0.25">
      <c r="A224" s="2" t="s">
        <v>419</v>
      </c>
      <c r="B224" s="34" t="s">
        <v>191</v>
      </c>
      <c r="D224" s="31"/>
      <c r="E224" s="46"/>
      <c r="F224" s="45">
        <f t="shared" si="12"/>
        <v>0</v>
      </c>
      <c r="G224" s="45">
        <f t="shared" si="13"/>
        <v>0</v>
      </c>
      <c r="H224" s="3"/>
      <c r="L224" s="3"/>
      <c r="M224" s="3"/>
    </row>
    <row r="225" spans="1:14" ht="14.1" hidden="1" customHeight="1" outlineLevel="1" x14ac:dyDescent="0.25">
      <c r="A225" s="2" t="s">
        <v>420</v>
      </c>
      <c r="B225" s="34" t="s">
        <v>191</v>
      </c>
      <c r="D225" s="31"/>
      <c r="E225" s="46"/>
      <c r="F225" s="45">
        <f t="shared" si="12"/>
        <v>0</v>
      </c>
      <c r="G225" s="45">
        <f t="shared" si="13"/>
        <v>0</v>
      </c>
      <c r="H225" s="3"/>
      <c r="L225" s="3"/>
      <c r="M225" s="3"/>
    </row>
    <row r="226" spans="1:14" ht="14.1" hidden="1" customHeight="1" outlineLevel="1" x14ac:dyDescent="0.25">
      <c r="A226" s="2" t="s">
        <v>421</v>
      </c>
      <c r="B226" s="34" t="s">
        <v>191</v>
      </c>
      <c r="D226" s="31"/>
      <c r="E226" s="31"/>
      <c r="F226" s="45">
        <f t="shared" si="12"/>
        <v>0</v>
      </c>
      <c r="G226" s="45">
        <f t="shared" si="13"/>
        <v>0</v>
      </c>
      <c r="H226" s="3"/>
      <c r="L226" s="3"/>
      <c r="M226" s="3"/>
    </row>
    <row r="227" spans="1:14" ht="14.1" hidden="1" customHeight="1" outlineLevel="1" x14ac:dyDescent="0.25">
      <c r="A227" s="2" t="s">
        <v>422</v>
      </c>
      <c r="B227" s="34" t="s">
        <v>191</v>
      </c>
      <c r="D227" s="31"/>
      <c r="E227" s="46"/>
      <c r="F227" s="45">
        <f t="shared" si="12"/>
        <v>0</v>
      </c>
      <c r="G227" s="45">
        <f t="shared" si="13"/>
        <v>0</v>
      </c>
      <c r="H227" s="3"/>
      <c r="L227" s="3"/>
      <c r="M227" s="3"/>
    </row>
    <row r="228" spans="1:14" ht="15" customHeight="1" x14ac:dyDescent="0.25">
      <c r="A228" s="24"/>
      <c r="B228" s="25" t="s">
        <v>423</v>
      </c>
      <c r="C228" s="24"/>
      <c r="D228" s="24"/>
      <c r="E228" s="26"/>
      <c r="F228" s="27"/>
      <c r="G228" s="27"/>
      <c r="H228" s="3"/>
      <c r="L228" s="3"/>
      <c r="M228" s="3"/>
    </row>
    <row r="229" spans="1:14" ht="30" customHeight="1" x14ac:dyDescent="0.25">
      <c r="A229" s="2" t="s">
        <v>424</v>
      </c>
      <c r="B229" s="2" t="s">
        <v>425</v>
      </c>
      <c r="C229" s="2" t="s">
        <v>141</v>
      </c>
      <c r="H229" s="3"/>
      <c r="L229" s="3"/>
      <c r="M229" s="3"/>
    </row>
    <row r="230" spans="1:14" ht="15" customHeight="1" x14ac:dyDescent="0.25">
      <c r="A230" s="24"/>
      <c r="B230" s="25" t="s">
        <v>426</v>
      </c>
      <c r="C230" s="24"/>
      <c r="D230" s="24"/>
      <c r="E230" s="26"/>
      <c r="F230" s="27"/>
      <c r="G230" s="27"/>
      <c r="H230" s="3"/>
      <c r="L230" s="3"/>
      <c r="M230" s="3"/>
    </row>
    <row r="231" spans="1:14" ht="15" customHeight="1" x14ac:dyDescent="0.25">
      <c r="A231" s="2" t="s">
        <v>427</v>
      </c>
      <c r="B231" s="2" t="s">
        <v>428</v>
      </c>
      <c r="C231" s="2" t="s">
        <v>167</v>
      </c>
      <c r="H231" s="3"/>
      <c r="L231" s="3"/>
      <c r="M231" s="3"/>
    </row>
    <row r="232" spans="1:14" ht="15" customHeight="1" x14ac:dyDescent="0.25">
      <c r="A232" s="2" t="s">
        <v>429</v>
      </c>
      <c r="B232" s="48" t="s">
        <v>430</v>
      </c>
      <c r="C232" s="2" t="s">
        <v>264</v>
      </c>
      <c r="H232" s="3"/>
      <c r="L232" s="3"/>
      <c r="M232" s="3"/>
    </row>
    <row r="233" spans="1:14" ht="15" customHeight="1" x14ac:dyDescent="0.25">
      <c r="A233" s="2" t="s">
        <v>431</v>
      </c>
      <c r="B233" s="48" t="s">
        <v>432</v>
      </c>
      <c r="C233" s="2" t="s">
        <v>264</v>
      </c>
      <c r="H233" s="3"/>
      <c r="L233" s="3"/>
      <c r="M233" s="3"/>
    </row>
    <row r="234" spans="1:14" ht="14.1" hidden="1" customHeight="1" outlineLevel="1" x14ac:dyDescent="0.25">
      <c r="A234" s="2" t="s">
        <v>433</v>
      </c>
      <c r="B234" s="22" t="s">
        <v>434</v>
      </c>
      <c r="C234" s="28">
        <v>0</v>
      </c>
      <c r="H234" s="3"/>
      <c r="L234" s="3"/>
      <c r="M234" s="3"/>
    </row>
    <row r="235" spans="1:14" ht="15" hidden="1" customHeight="1" outlineLevel="1" x14ac:dyDescent="0.25">
      <c r="A235" s="2" t="s">
        <v>435</v>
      </c>
      <c r="B235" s="22" t="s">
        <v>436</v>
      </c>
      <c r="H235" s="3"/>
      <c r="L235" s="3"/>
      <c r="M235" s="3"/>
    </row>
    <row r="236" spans="1:14" ht="15" hidden="1" customHeight="1" outlineLevel="1" x14ac:dyDescent="0.25">
      <c r="A236" s="2" t="s">
        <v>437</v>
      </c>
      <c r="B236" s="22" t="s">
        <v>438</v>
      </c>
      <c r="H236" s="3"/>
      <c r="L236" s="3"/>
      <c r="M236" s="3"/>
    </row>
    <row r="237" spans="1:14" ht="14.1" hidden="1" customHeight="1" outlineLevel="1" x14ac:dyDescent="0.25">
      <c r="A237" s="2" t="s">
        <v>439</v>
      </c>
      <c r="B237" s="49" t="s">
        <v>440</v>
      </c>
      <c r="C237" s="2" t="s">
        <v>48</v>
      </c>
      <c r="H237" s="3"/>
      <c r="L237" s="3"/>
      <c r="M237" s="3"/>
    </row>
    <row r="238" spans="1:14" ht="15" hidden="1" customHeight="1" outlineLevel="1" x14ac:dyDescent="0.25">
      <c r="A238" s="2" t="s">
        <v>441</v>
      </c>
      <c r="H238" s="3"/>
      <c r="L238" s="3"/>
      <c r="M238" s="3"/>
    </row>
    <row r="239" spans="1:14" ht="15" hidden="1" customHeight="1" outlineLevel="1" x14ac:dyDescent="0.25">
      <c r="A239" s="2" t="s">
        <v>442</v>
      </c>
      <c r="D239" s="31"/>
      <c r="E239" s="31"/>
      <c r="F239" s="31"/>
      <c r="G239" s="31"/>
      <c r="H239" s="3"/>
      <c r="K239" s="31"/>
      <c r="L239" s="31"/>
      <c r="M239" s="31"/>
      <c r="N239" s="31"/>
    </row>
    <row r="240" spans="1:14" ht="15" hidden="1" customHeight="1" outlineLevel="1" x14ac:dyDescent="0.25">
      <c r="A240" s="2" t="s">
        <v>443</v>
      </c>
      <c r="D240" s="31"/>
      <c r="E240" s="31"/>
      <c r="F240" s="31"/>
      <c r="G240" s="31"/>
      <c r="H240" s="3"/>
      <c r="K240" s="31"/>
      <c r="L240" s="31"/>
      <c r="M240" s="31"/>
      <c r="N240" s="31"/>
    </row>
    <row r="241" spans="1:14" ht="15" hidden="1" customHeight="1" outlineLevel="1" x14ac:dyDescent="0.25">
      <c r="A241" s="2" t="s">
        <v>444</v>
      </c>
      <c r="D241" s="31"/>
      <c r="E241" s="31"/>
      <c r="F241" s="31"/>
      <c r="G241" s="31"/>
      <c r="H241" s="3"/>
      <c r="K241" s="31"/>
      <c r="L241" s="31"/>
      <c r="M241" s="31"/>
      <c r="N241" s="31"/>
    </row>
    <row r="242" spans="1:14" ht="15" hidden="1" customHeight="1" outlineLevel="1" x14ac:dyDescent="0.25">
      <c r="A242" s="2" t="s">
        <v>445</v>
      </c>
      <c r="D242" s="31"/>
      <c r="E242" s="31"/>
      <c r="F242" s="31"/>
      <c r="G242" s="31"/>
      <c r="H242" s="3"/>
      <c r="K242" s="31"/>
      <c r="L242" s="31"/>
      <c r="M242" s="31"/>
      <c r="N242" s="31"/>
    </row>
    <row r="243" spans="1:14" ht="15" hidden="1" customHeight="1" outlineLevel="1" x14ac:dyDescent="0.25">
      <c r="A243" s="2" t="s">
        <v>446</v>
      </c>
      <c r="D243" s="31"/>
      <c r="E243" s="31"/>
      <c r="F243" s="31"/>
      <c r="G243" s="31"/>
      <c r="H243" s="3"/>
      <c r="K243" s="31"/>
      <c r="L243" s="31"/>
      <c r="M243" s="31"/>
      <c r="N243" s="31"/>
    </row>
    <row r="244" spans="1:14" ht="15" hidden="1" customHeight="1" outlineLevel="1" x14ac:dyDescent="0.25">
      <c r="A244" s="2" t="s">
        <v>447</v>
      </c>
      <c r="D244" s="31"/>
      <c r="E244" s="31"/>
      <c r="F244" s="31"/>
      <c r="G244" s="31"/>
      <c r="H244" s="3"/>
      <c r="K244" s="31"/>
      <c r="L244" s="31"/>
      <c r="M244" s="31"/>
      <c r="N244" s="31"/>
    </row>
    <row r="245" spans="1:14" ht="15" hidden="1" customHeight="1" outlineLevel="1" x14ac:dyDescent="0.25">
      <c r="A245" s="2" t="s">
        <v>448</v>
      </c>
      <c r="D245" s="31"/>
      <c r="E245" s="31"/>
      <c r="F245" s="31"/>
      <c r="G245" s="31"/>
      <c r="H245" s="3"/>
      <c r="K245" s="31"/>
      <c r="L245" s="31"/>
      <c r="M245" s="31"/>
      <c r="N245" s="31"/>
    </row>
    <row r="246" spans="1:14" ht="15" hidden="1" customHeight="1" outlineLevel="1" x14ac:dyDescent="0.25">
      <c r="A246" s="2" t="s">
        <v>449</v>
      </c>
      <c r="D246" s="31"/>
      <c r="E246" s="31"/>
      <c r="F246" s="31"/>
      <c r="G246" s="31"/>
      <c r="H246" s="3"/>
      <c r="K246" s="31"/>
      <c r="L246" s="31"/>
      <c r="M246" s="31"/>
      <c r="N246" s="31"/>
    </row>
    <row r="247" spans="1:14" ht="15" hidden="1" customHeight="1" outlineLevel="1" x14ac:dyDescent="0.25">
      <c r="A247" s="2" t="s">
        <v>450</v>
      </c>
      <c r="D247" s="31"/>
      <c r="E247" s="31"/>
      <c r="F247" s="31"/>
      <c r="G247" s="31"/>
      <c r="H247" s="3"/>
      <c r="K247" s="31"/>
      <c r="L247" s="31"/>
      <c r="M247" s="31"/>
      <c r="N247" s="31"/>
    </row>
    <row r="248" spans="1:14" ht="15" hidden="1" customHeight="1" outlineLevel="1" x14ac:dyDescent="0.25">
      <c r="A248" s="2" t="s">
        <v>451</v>
      </c>
      <c r="D248" s="31"/>
      <c r="E248" s="31"/>
      <c r="F248" s="31"/>
      <c r="G248" s="31"/>
      <c r="H248" s="3"/>
      <c r="K248" s="31"/>
      <c r="L248" s="31"/>
      <c r="M248" s="31"/>
      <c r="N248" s="31"/>
    </row>
    <row r="249" spans="1:14" ht="15" hidden="1" customHeight="1" outlineLevel="1" x14ac:dyDescent="0.25">
      <c r="A249" s="2" t="s">
        <v>452</v>
      </c>
      <c r="D249" s="31"/>
      <c r="E249" s="31"/>
      <c r="F249" s="31"/>
      <c r="G249" s="31"/>
      <c r="H249" s="3"/>
      <c r="K249" s="31"/>
      <c r="L249" s="31"/>
      <c r="M249" s="31"/>
      <c r="N249" s="31"/>
    </row>
    <row r="250" spans="1:14" ht="15" hidden="1" customHeight="1" outlineLevel="1" x14ac:dyDescent="0.25">
      <c r="A250" s="2" t="s">
        <v>453</v>
      </c>
      <c r="D250" s="31"/>
      <c r="E250" s="31"/>
      <c r="F250" s="31"/>
      <c r="G250" s="31"/>
      <c r="H250" s="3"/>
      <c r="K250" s="31"/>
      <c r="L250" s="31"/>
      <c r="M250" s="31"/>
      <c r="N250" s="31"/>
    </row>
    <row r="251" spans="1:14" ht="15" hidden="1" customHeight="1" outlineLevel="1" x14ac:dyDescent="0.25">
      <c r="A251" s="2" t="s">
        <v>454</v>
      </c>
      <c r="D251" s="31"/>
      <c r="E251" s="31"/>
      <c r="F251" s="31"/>
      <c r="G251" s="31"/>
      <c r="H251" s="3"/>
      <c r="K251" s="31"/>
      <c r="L251" s="31"/>
      <c r="M251" s="31"/>
      <c r="N251" s="31"/>
    </row>
    <row r="252" spans="1:14" ht="15" hidden="1" customHeight="1" outlineLevel="1" x14ac:dyDescent="0.25">
      <c r="A252" s="2" t="s">
        <v>455</v>
      </c>
      <c r="D252" s="31"/>
      <c r="E252" s="31"/>
      <c r="F252" s="31"/>
      <c r="G252" s="31"/>
      <c r="H252" s="3"/>
      <c r="K252" s="31"/>
      <c r="L252" s="31"/>
      <c r="M252" s="31"/>
      <c r="N252" s="31"/>
    </row>
    <row r="253" spans="1:14" ht="15" hidden="1" customHeight="1" outlineLevel="1" x14ac:dyDescent="0.25">
      <c r="A253" s="2" t="s">
        <v>456</v>
      </c>
      <c r="D253" s="31"/>
      <c r="E253" s="31"/>
      <c r="F253" s="31"/>
      <c r="G253" s="31"/>
      <c r="H253" s="3"/>
      <c r="K253" s="31"/>
      <c r="L253" s="31"/>
      <c r="M253" s="31"/>
      <c r="N253" s="31"/>
    </row>
    <row r="254" spans="1:14" ht="15" hidden="1" customHeight="1" outlineLevel="1" x14ac:dyDescent="0.25">
      <c r="A254" s="2" t="s">
        <v>457</v>
      </c>
      <c r="D254" s="31"/>
      <c r="E254" s="31"/>
      <c r="F254" s="31"/>
      <c r="G254" s="31"/>
      <c r="H254" s="3"/>
      <c r="K254" s="31"/>
      <c r="L254" s="31"/>
      <c r="M254" s="31"/>
      <c r="N254" s="31"/>
    </row>
    <row r="255" spans="1:14" ht="15" hidden="1" customHeight="1" outlineLevel="1" x14ac:dyDescent="0.25">
      <c r="A255" s="2" t="s">
        <v>458</v>
      </c>
      <c r="D255" s="31"/>
      <c r="E255" s="31"/>
      <c r="F255" s="31"/>
      <c r="G255" s="31"/>
      <c r="H255" s="3"/>
      <c r="K255" s="31"/>
      <c r="L255" s="31"/>
      <c r="M255" s="31"/>
      <c r="N255" s="31"/>
    </row>
    <row r="256" spans="1:14" ht="15" hidden="1" customHeight="1" outlineLevel="1" x14ac:dyDescent="0.25">
      <c r="A256" s="2" t="s">
        <v>459</v>
      </c>
      <c r="D256" s="31"/>
      <c r="E256" s="31"/>
      <c r="F256" s="31"/>
      <c r="G256" s="31"/>
      <c r="H256" s="3"/>
      <c r="K256" s="31"/>
      <c r="L256" s="31"/>
      <c r="M256" s="31"/>
      <c r="N256" s="31"/>
    </row>
    <row r="257" spans="1:14" ht="15" hidden="1" customHeight="1" outlineLevel="1" x14ac:dyDescent="0.25">
      <c r="A257" s="2" t="s">
        <v>460</v>
      </c>
      <c r="D257" s="31"/>
      <c r="E257" s="31"/>
      <c r="F257" s="31"/>
      <c r="G257" s="31"/>
      <c r="H257" s="3"/>
      <c r="K257" s="31"/>
      <c r="L257" s="31"/>
      <c r="M257" s="31"/>
      <c r="N257" s="31"/>
    </row>
    <row r="258" spans="1:14" ht="15" hidden="1" customHeight="1" outlineLevel="1" x14ac:dyDescent="0.25">
      <c r="A258" s="2" t="s">
        <v>461</v>
      </c>
      <c r="D258" s="31"/>
      <c r="E258" s="31"/>
      <c r="F258" s="31"/>
      <c r="G258" s="31"/>
      <c r="H258" s="3"/>
      <c r="K258" s="31"/>
      <c r="L258" s="31"/>
      <c r="M258" s="31"/>
      <c r="N258" s="31"/>
    </row>
    <row r="259" spans="1:14" ht="15" hidden="1" customHeight="1" outlineLevel="1" x14ac:dyDescent="0.25">
      <c r="A259" s="2" t="s">
        <v>462</v>
      </c>
      <c r="D259" s="31"/>
      <c r="E259" s="31"/>
      <c r="F259" s="31"/>
      <c r="G259" s="31"/>
      <c r="H259" s="3"/>
      <c r="K259" s="31"/>
      <c r="L259" s="31"/>
      <c r="M259" s="31"/>
      <c r="N259" s="31"/>
    </row>
    <row r="260" spans="1:14" ht="15" hidden="1" customHeight="1" outlineLevel="1" x14ac:dyDescent="0.25">
      <c r="A260" s="2" t="s">
        <v>463</v>
      </c>
      <c r="D260" s="31"/>
      <c r="E260" s="31"/>
      <c r="F260" s="31"/>
      <c r="G260" s="31"/>
      <c r="H260" s="3"/>
      <c r="K260" s="31"/>
      <c r="L260" s="31"/>
      <c r="M260" s="31"/>
      <c r="N260" s="31"/>
    </row>
    <row r="261" spans="1:14" ht="15" hidden="1" customHeight="1" outlineLevel="1" x14ac:dyDescent="0.25">
      <c r="A261" s="2" t="s">
        <v>464</v>
      </c>
      <c r="D261" s="31"/>
      <c r="E261" s="31"/>
      <c r="F261" s="31"/>
      <c r="G261" s="31"/>
      <c r="H261" s="3"/>
      <c r="K261" s="31"/>
      <c r="L261" s="31"/>
      <c r="M261" s="31"/>
      <c r="N261" s="31"/>
    </row>
    <row r="262" spans="1:14" ht="15" hidden="1" customHeight="1" outlineLevel="1" x14ac:dyDescent="0.25">
      <c r="A262" s="2" t="s">
        <v>465</v>
      </c>
      <c r="D262" s="31"/>
      <c r="E262" s="31"/>
      <c r="F262" s="31"/>
      <c r="G262" s="31"/>
      <c r="H262" s="3"/>
      <c r="K262" s="31"/>
      <c r="L262" s="31"/>
      <c r="M262" s="31"/>
      <c r="N262" s="31"/>
    </row>
    <row r="263" spans="1:14" ht="15" hidden="1" customHeight="1" outlineLevel="1" x14ac:dyDescent="0.25">
      <c r="A263" s="2" t="s">
        <v>466</v>
      </c>
      <c r="D263" s="31"/>
      <c r="E263" s="31"/>
      <c r="F263" s="31"/>
      <c r="G263" s="31"/>
      <c r="H263" s="3"/>
      <c r="K263" s="31"/>
      <c r="L263" s="31"/>
      <c r="M263" s="31"/>
      <c r="N263" s="31"/>
    </row>
    <row r="264" spans="1:14" ht="15" hidden="1" customHeight="1" outlineLevel="1" x14ac:dyDescent="0.25">
      <c r="A264" s="2" t="s">
        <v>467</v>
      </c>
      <c r="D264" s="31"/>
      <c r="E264" s="31"/>
      <c r="F264" s="31"/>
      <c r="G264" s="31"/>
      <c r="H264" s="3"/>
      <c r="K264" s="31"/>
      <c r="L264" s="31"/>
      <c r="M264" s="31"/>
      <c r="N264" s="31"/>
    </row>
    <row r="265" spans="1:14" ht="15" hidden="1" customHeight="1" outlineLevel="1" x14ac:dyDescent="0.25">
      <c r="A265" s="2" t="s">
        <v>468</v>
      </c>
      <c r="D265" s="31"/>
      <c r="E265" s="31"/>
      <c r="F265" s="31"/>
      <c r="G265" s="31"/>
      <c r="H265" s="3"/>
      <c r="K265" s="31"/>
      <c r="L265" s="31"/>
      <c r="M265" s="31"/>
      <c r="N265" s="31"/>
    </row>
    <row r="266" spans="1:14" ht="15" hidden="1" customHeight="1" outlineLevel="1" x14ac:dyDescent="0.25">
      <c r="A266" s="2" t="s">
        <v>469</v>
      </c>
      <c r="D266" s="31"/>
      <c r="E266" s="31"/>
      <c r="F266" s="31"/>
      <c r="G266" s="31"/>
      <c r="H266" s="3"/>
      <c r="K266" s="31"/>
      <c r="L266" s="31"/>
      <c r="M266" s="31"/>
      <c r="N266" s="31"/>
    </row>
    <row r="267" spans="1:14" ht="15" hidden="1" customHeight="1" outlineLevel="1" x14ac:dyDescent="0.25">
      <c r="A267" s="2" t="s">
        <v>470</v>
      </c>
      <c r="D267" s="31"/>
      <c r="E267" s="31"/>
      <c r="F267" s="31"/>
      <c r="G267" s="31"/>
      <c r="H267" s="3"/>
      <c r="K267" s="31"/>
      <c r="L267" s="31"/>
      <c r="M267" s="31"/>
      <c r="N267" s="31"/>
    </row>
    <row r="268" spans="1:14" ht="15" hidden="1" customHeight="1" outlineLevel="1" x14ac:dyDescent="0.25">
      <c r="A268" s="2" t="s">
        <v>471</v>
      </c>
      <c r="D268" s="31"/>
      <c r="E268" s="31"/>
      <c r="F268" s="31"/>
      <c r="G268" s="31"/>
      <c r="H268" s="3"/>
      <c r="K268" s="31"/>
      <c r="L268" s="31"/>
      <c r="M268" s="31"/>
      <c r="N268" s="31"/>
    </row>
    <row r="269" spans="1:14" ht="15" hidden="1" customHeight="1" outlineLevel="1" x14ac:dyDescent="0.25">
      <c r="A269" s="2" t="s">
        <v>472</v>
      </c>
      <c r="D269" s="31"/>
      <c r="E269" s="31"/>
      <c r="F269" s="31"/>
      <c r="G269" s="31"/>
      <c r="H269" s="3"/>
      <c r="K269" s="31"/>
      <c r="L269" s="31"/>
      <c r="M269" s="31"/>
      <c r="N269" s="31"/>
    </row>
    <row r="270" spans="1:14" ht="15" hidden="1" customHeight="1" outlineLevel="1" x14ac:dyDescent="0.25">
      <c r="A270" s="2" t="s">
        <v>473</v>
      </c>
      <c r="D270" s="31"/>
      <c r="E270" s="31"/>
      <c r="F270" s="31"/>
      <c r="G270" s="31"/>
      <c r="H270" s="3"/>
      <c r="K270" s="31"/>
      <c r="L270" s="31"/>
      <c r="M270" s="31"/>
      <c r="N270" s="31"/>
    </row>
    <row r="271" spans="1:14" ht="15" hidden="1" customHeight="1" outlineLevel="1" x14ac:dyDescent="0.25">
      <c r="A271" s="2" t="s">
        <v>474</v>
      </c>
      <c r="D271" s="31"/>
      <c r="E271" s="31"/>
      <c r="F271" s="31"/>
      <c r="G271" s="31"/>
      <c r="H271" s="3"/>
      <c r="K271" s="31"/>
      <c r="L271" s="31"/>
      <c r="M271" s="31"/>
      <c r="N271" s="31"/>
    </row>
    <row r="272" spans="1:14" ht="15" hidden="1" customHeight="1" outlineLevel="1" x14ac:dyDescent="0.25">
      <c r="A272" s="2" t="s">
        <v>475</v>
      </c>
      <c r="D272" s="31"/>
      <c r="E272" s="31"/>
      <c r="F272" s="31"/>
      <c r="G272" s="31"/>
      <c r="H272" s="3"/>
      <c r="K272" s="31"/>
      <c r="L272" s="31"/>
      <c r="M272" s="31"/>
      <c r="N272" s="31"/>
    </row>
    <row r="273" spans="1:14" ht="15" hidden="1" customHeight="1" outlineLevel="1" x14ac:dyDescent="0.25">
      <c r="A273" s="2" t="s">
        <v>476</v>
      </c>
      <c r="D273" s="31"/>
      <c r="E273" s="31"/>
      <c r="F273" s="31"/>
      <c r="G273" s="31"/>
      <c r="H273" s="3"/>
      <c r="K273" s="31"/>
      <c r="L273" s="31"/>
      <c r="M273" s="31"/>
      <c r="N273" s="31"/>
    </row>
    <row r="274" spans="1:14" ht="15" hidden="1" customHeight="1" outlineLevel="1" x14ac:dyDescent="0.25">
      <c r="A274" s="2" t="s">
        <v>477</v>
      </c>
      <c r="D274" s="31"/>
      <c r="E274" s="31"/>
      <c r="F274" s="31"/>
      <c r="G274" s="31"/>
      <c r="H274" s="3"/>
      <c r="K274" s="31"/>
      <c r="L274" s="31"/>
      <c r="M274" s="31"/>
      <c r="N274" s="31"/>
    </row>
    <row r="275" spans="1:14" ht="15" hidden="1" customHeight="1" outlineLevel="1" x14ac:dyDescent="0.25">
      <c r="A275" s="2" t="s">
        <v>478</v>
      </c>
      <c r="D275" s="31"/>
      <c r="E275" s="31"/>
      <c r="F275" s="31"/>
      <c r="G275" s="31"/>
      <c r="H275" s="3"/>
      <c r="K275" s="31"/>
      <c r="L275" s="31"/>
      <c r="M275" s="31"/>
      <c r="N275" s="31"/>
    </row>
    <row r="276" spans="1:14" ht="15" hidden="1" customHeight="1" outlineLevel="1" x14ac:dyDescent="0.25">
      <c r="A276" s="2" t="s">
        <v>479</v>
      </c>
      <c r="D276" s="31"/>
      <c r="E276" s="31"/>
      <c r="F276" s="31"/>
      <c r="G276" s="31"/>
      <c r="H276" s="3"/>
      <c r="K276" s="31"/>
      <c r="L276" s="31"/>
      <c r="M276" s="31"/>
      <c r="N276" s="31"/>
    </row>
    <row r="277" spans="1:14" ht="15" hidden="1" customHeight="1" outlineLevel="1" x14ac:dyDescent="0.25">
      <c r="A277" s="2" t="s">
        <v>480</v>
      </c>
      <c r="D277" s="31"/>
      <c r="E277" s="31"/>
      <c r="F277" s="31"/>
      <c r="G277" s="31"/>
      <c r="H277" s="3"/>
      <c r="K277" s="31"/>
      <c r="L277" s="31"/>
      <c r="M277" s="31"/>
      <c r="N277" s="31"/>
    </row>
    <row r="278" spans="1:14" ht="15" hidden="1" customHeight="1" outlineLevel="1" x14ac:dyDescent="0.25">
      <c r="A278" s="2" t="s">
        <v>481</v>
      </c>
      <c r="D278" s="31"/>
      <c r="E278" s="31"/>
      <c r="F278" s="31"/>
      <c r="G278" s="31"/>
      <c r="H278" s="3"/>
      <c r="K278" s="31"/>
      <c r="L278" s="31"/>
      <c r="M278" s="31"/>
      <c r="N278" s="31"/>
    </row>
    <row r="279" spans="1:14" ht="15" hidden="1" customHeight="1" outlineLevel="1" x14ac:dyDescent="0.25">
      <c r="A279" s="2" t="s">
        <v>482</v>
      </c>
      <c r="D279" s="31"/>
      <c r="E279" s="31"/>
      <c r="F279" s="31"/>
      <c r="G279" s="31"/>
      <c r="H279" s="3"/>
      <c r="K279" s="31"/>
      <c r="L279" s="31"/>
      <c r="M279" s="31"/>
      <c r="N279" s="31"/>
    </row>
    <row r="280" spans="1:14" ht="15" hidden="1" customHeight="1" outlineLevel="1" x14ac:dyDescent="0.25">
      <c r="A280" s="2" t="s">
        <v>483</v>
      </c>
      <c r="D280" s="31"/>
      <c r="E280" s="31"/>
      <c r="F280" s="31"/>
      <c r="G280" s="31"/>
      <c r="H280" s="3"/>
      <c r="K280" s="31"/>
      <c r="L280" s="31"/>
      <c r="M280" s="31"/>
      <c r="N280" s="31"/>
    </row>
    <row r="281" spans="1:14" ht="15" hidden="1" customHeight="1" outlineLevel="1" x14ac:dyDescent="0.25">
      <c r="A281" s="2" t="s">
        <v>484</v>
      </c>
      <c r="D281" s="31"/>
      <c r="E281" s="31"/>
      <c r="F281" s="31"/>
      <c r="G281" s="31"/>
      <c r="H281" s="3"/>
      <c r="K281" s="31"/>
      <c r="L281" s="31"/>
      <c r="M281" s="31"/>
      <c r="N281" s="31"/>
    </row>
    <row r="282" spans="1:14" ht="15" hidden="1" customHeight="1" outlineLevel="1" x14ac:dyDescent="0.25">
      <c r="A282" s="2" t="s">
        <v>485</v>
      </c>
      <c r="D282" s="31"/>
      <c r="E282" s="31"/>
      <c r="F282" s="31"/>
      <c r="G282" s="31"/>
      <c r="H282" s="3"/>
      <c r="K282" s="31"/>
      <c r="L282" s="31"/>
      <c r="M282" s="31"/>
      <c r="N282" s="31"/>
    </row>
    <row r="283" spans="1:14" ht="15" hidden="1" customHeight="1" outlineLevel="1" x14ac:dyDescent="0.25">
      <c r="A283" s="2" t="s">
        <v>486</v>
      </c>
      <c r="D283" s="31"/>
      <c r="E283" s="31"/>
      <c r="F283" s="31"/>
      <c r="G283" s="31"/>
      <c r="H283" s="3"/>
      <c r="K283" s="31"/>
      <c r="L283" s="31"/>
      <c r="M283" s="31"/>
      <c r="N283" s="31"/>
    </row>
    <row r="284" spans="1:14" ht="15" hidden="1" customHeight="1" outlineLevel="1" x14ac:dyDescent="0.25">
      <c r="A284" s="2" t="s">
        <v>487</v>
      </c>
      <c r="D284" s="31"/>
      <c r="E284" s="31"/>
      <c r="F284" s="31"/>
      <c r="G284" s="31"/>
      <c r="H284" s="3"/>
      <c r="K284" s="31"/>
      <c r="L284" s="31"/>
      <c r="M284" s="31"/>
      <c r="N284" s="31"/>
    </row>
    <row r="285" spans="1:14" ht="37.5" customHeight="1" x14ac:dyDescent="0.25">
      <c r="A285" s="17"/>
      <c r="B285" s="17" t="s">
        <v>488</v>
      </c>
      <c r="C285" s="17" t="s">
        <v>489</v>
      </c>
      <c r="D285" s="17" t="s">
        <v>489</v>
      </c>
      <c r="E285" s="17"/>
      <c r="F285" s="18"/>
      <c r="G285" s="19"/>
      <c r="H285" s="3"/>
      <c r="I285" s="10"/>
      <c r="J285" s="10"/>
      <c r="K285" s="10"/>
      <c r="L285" s="10"/>
      <c r="M285" s="12"/>
    </row>
    <row r="286" spans="1:14" ht="18.75" customHeight="1" x14ac:dyDescent="0.25">
      <c r="A286" s="50" t="s">
        <v>490</v>
      </c>
      <c r="B286" s="51"/>
      <c r="C286" s="51"/>
      <c r="D286" s="51"/>
      <c r="E286" s="51"/>
      <c r="F286" s="52"/>
      <c r="G286" s="51"/>
      <c r="H286" s="3"/>
      <c r="I286" s="10"/>
      <c r="J286" s="10"/>
      <c r="K286" s="10"/>
      <c r="L286" s="10"/>
      <c r="M286" s="12"/>
    </row>
    <row r="287" spans="1:14" ht="18.75" customHeight="1" x14ac:dyDescent="0.25">
      <c r="A287" s="50" t="s">
        <v>491</v>
      </c>
      <c r="B287" s="51"/>
      <c r="C287" s="51"/>
      <c r="D287" s="51"/>
      <c r="E287" s="51"/>
      <c r="F287" s="52"/>
      <c r="G287" s="51"/>
      <c r="H287" s="3"/>
      <c r="I287" s="10"/>
      <c r="J287" s="10"/>
      <c r="K287" s="10"/>
      <c r="L287" s="10"/>
      <c r="M287" s="12"/>
    </row>
    <row r="288" spans="1:14" ht="15" customHeight="1" x14ac:dyDescent="0.25">
      <c r="A288" s="2" t="s">
        <v>492</v>
      </c>
      <c r="B288" s="22" t="s">
        <v>493</v>
      </c>
      <c r="C288" s="16">
        <v>38</v>
      </c>
      <c r="E288" s="35"/>
      <c r="F288" s="35"/>
      <c r="G288" s="35"/>
      <c r="H288" s="3"/>
      <c r="I288" s="22"/>
      <c r="J288" s="16"/>
      <c r="L288" s="35"/>
      <c r="M288" s="35"/>
      <c r="N288" s="35"/>
    </row>
    <row r="289" spans="1:14" ht="15" customHeight="1" x14ac:dyDescent="0.25">
      <c r="A289" s="2" t="s">
        <v>494</v>
      </c>
      <c r="B289" s="22" t="s">
        <v>495</v>
      </c>
      <c r="C289" s="16">
        <v>39</v>
      </c>
      <c r="E289" s="35"/>
      <c r="F289" s="35"/>
      <c r="H289" s="3"/>
      <c r="I289" s="22"/>
      <c r="J289" s="16"/>
      <c r="L289" s="35"/>
      <c r="M289" s="35"/>
    </row>
    <row r="290" spans="1:14" ht="15" customHeight="1" x14ac:dyDescent="0.25">
      <c r="A290" s="2" t="s">
        <v>496</v>
      </c>
      <c r="B290" s="22" t="s">
        <v>497</v>
      </c>
      <c r="C290" s="16" t="s">
        <v>498</v>
      </c>
      <c r="D290" s="16" t="s">
        <v>499</v>
      </c>
      <c r="E290" s="53"/>
      <c r="F290" s="35"/>
      <c r="G290" s="53"/>
      <c r="H290" s="3"/>
      <c r="I290" s="22"/>
      <c r="J290" s="16"/>
      <c r="K290" s="16"/>
      <c r="L290" s="53"/>
      <c r="M290" s="35"/>
      <c r="N290" s="53"/>
    </row>
    <row r="291" spans="1:14" ht="15" customHeight="1" x14ac:dyDescent="0.25">
      <c r="A291" s="2" t="s">
        <v>500</v>
      </c>
      <c r="B291" s="22" t="s">
        <v>501</v>
      </c>
      <c r="C291" s="16">
        <v>52</v>
      </c>
      <c r="H291" s="3"/>
      <c r="I291" s="22"/>
      <c r="J291" s="16"/>
    </row>
    <row r="292" spans="1:14" ht="15" customHeight="1" x14ac:dyDescent="0.25">
      <c r="A292" s="2" t="s">
        <v>502</v>
      </c>
      <c r="B292" s="22" t="s">
        <v>503</v>
      </c>
      <c r="C292" s="54" t="s">
        <v>504</v>
      </c>
      <c r="D292" s="16" t="s">
        <v>505</v>
      </c>
      <c r="E292" s="53"/>
      <c r="F292" s="16" t="s">
        <v>506</v>
      </c>
      <c r="G292" s="53"/>
      <c r="H292" s="3"/>
      <c r="I292" s="22"/>
      <c r="J292" s="31"/>
      <c r="K292" s="16"/>
      <c r="L292" s="53"/>
      <c r="N292" s="53"/>
    </row>
    <row r="293" spans="1:14" ht="15" customHeight="1" x14ac:dyDescent="0.25">
      <c r="A293" s="2" t="s">
        <v>507</v>
      </c>
      <c r="B293" s="22" t="s">
        <v>508</v>
      </c>
      <c r="C293" s="16" t="s">
        <v>509</v>
      </c>
      <c r="D293" s="16">
        <v>163</v>
      </c>
      <c r="F293" s="16" t="s">
        <v>510</v>
      </c>
      <c r="H293" s="3"/>
      <c r="I293" s="22"/>
      <c r="M293" s="53"/>
    </row>
    <row r="294" spans="1:14" ht="15" customHeight="1" x14ac:dyDescent="0.25">
      <c r="A294" s="2" t="s">
        <v>511</v>
      </c>
      <c r="B294" s="22" t="s">
        <v>512</v>
      </c>
      <c r="C294" s="16">
        <v>111</v>
      </c>
      <c r="F294" s="53"/>
      <c r="H294" s="3"/>
      <c r="I294" s="22"/>
      <c r="J294" s="16"/>
      <c r="M294" s="53"/>
    </row>
    <row r="295" spans="1:14" ht="15" customHeight="1" x14ac:dyDescent="0.25">
      <c r="A295" s="2" t="s">
        <v>513</v>
      </c>
      <c r="B295" s="22" t="s">
        <v>514</v>
      </c>
      <c r="C295" s="16">
        <v>163</v>
      </c>
      <c r="E295" s="53"/>
      <c r="F295" s="53"/>
      <c r="H295" s="3"/>
      <c r="I295" s="22"/>
      <c r="J295" s="16"/>
      <c r="L295" s="53"/>
      <c r="M295" s="53"/>
    </row>
    <row r="296" spans="1:14" ht="15" customHeight="1" x14ac:dyDescent="0.25">
      <c r="A296" s="2" t="s">
        <v>515</v>
      </c>
      <c r="B296" s="22" t="s">
        <v>516</v>
      </c>
      <c r="C296" s="16">
        <v>137</v>
      </c>
      <c r="E296" s="53"/>
      <c r="F296" s="53"/>
      <c r="H296" s="3"/>
      <c r="I296" s="22"/>
      <c r="J296" s="16"/>
      <c r="L296" s="53"/>
      <c r="M296" s="53"/>
    </row>
    <row r="297" spans="1:14" ht="30" customHeight="1" x14ac:dyDescent="0.25">
      <c r="A297" s="2" t="s">
        <v>517</v>
      </c>
      <c r="B297" s="2" t="s">
        <v>518</v>
      </c>
      <c r="C297" s="16" t="s">
        <v>519</v>
      </c>
      <c r="E297" s="53"/>
      <c r="H297" s="3"/>
      <c r="J297" s="16"/>
      <c r="L297" s="53"/>
    </row>
    <row r="298" spans="1:14" ht="15" customHeight="1" x14ac:dyDescent="0.25">
      <c r="A298" s="2" t="s">
        <v>520</v>
      </c>
      <c r="B298" s="22" t="s">
        <v>521</v>
      </c>
      <c r="C298" s="16">
        <v>65</v>
      </c>
      <c r="E298" s="53"/>
      <c r="H298" s="3"/>
      <c r="I298" s="22"/>
      <c r="J298" s="16"/>
      <c r="L298" s="53"/>
    </row>
    <row r="299" spans="1:14" ht="15" customHeight="1" x14ac:dyDescent="0.25">
      <c r="A299" s="2" t="s">
        <v>522</v>
      </c>
      <c r="B299" s="22" t="s">
        <v>523</v>
      </c>
      <c r="C299" s="16">
        <v>88</v>
      </c>
      <c r="E299" s="53"/>
      <c r="H299" s="3"/>
      <c r="I299" s="22"/>
      <c r="J299" s="16"/>
      <c r="L299" s="53"/>
    </row>
    <row r="300" spans="1:14" ht="15" customHeight="1" x14ac:dyDescent="0.25">
      <c r="A300" s="2" t="s">
        <v>524</v>
      </c>
      <c r="B300" s="22" t="s">
        <v>525</v>
      </c>
      <c r="C300" s="16" t="s">
        <v>526</v>
      </c>
      <c r="D300" s="16" t="s">
        <v>527</v>
      </c>
      <c r="E300" s="53"/>
      <c r="H300" s="3"/>
      <c r="I300" s="22"/>
      <c r="J300" s="16"/>
      <c r="K300" s="16"/>
      <c r="L300" s="53"/>
    </row>
    <row r="301" spans="1:14" ht="15" hidden="1" customHeight="1" outlineLevel="1" x14ac:dyDescent="0.25">
      <c r="A301" s="2" t="s">
        <v>528</v>
      </c>
      <c r="B301" s="22"/>
      <c r="C301" s="16"/>
      <c r="D301" s="16"/>
      <c r="E301" s="53"/>
      <c r="H301" s="3"/>
      <c r="I301" s="22"/>
      <c r="J301" s="16"/>
      <c r="K301" s="16"/>
      <c r="L301" s="53"/>
    </row>
    <row r="302" spans="1:14" ht="15" hidden="1" customHeight="1" outlineLevel="1" x14ac:dyDescent="0.25">
      <c r="A302" s="2" t="s">
        <v>529</v>
      </c>
      <c r="B302" s="22"/>
      <c r="C302" s="16"/>
      <c r="D302" s="16"/>
      <c r="E302" s="53"/>
      <c r="H302" s="3"/>
      <c r="I302" s="22"/>
      <c r="J302" s="16"/>
      <c r="K302" s="16"/>
      <c r="L302" s="53"/>
    </row>
    <row r="303" spans="1:14" ht="15" hidden="1" customHeight="1" outlineLevel="1" x14ac:dyDescent="0.25">
      <c r="A303" s="2" t="s">
        <v>530</v>
      </c>
      <c r="B303" s="22"/>
      <c r="C303" s="16"/>
      <c r="D303" s="16"/>
      <c r="E303" s="53"/>
      <c r="H303" s="3"/>
      <c r="I303" s="22"/>
      <c r="J303" s="16"/>
      <c r="K303" s="16"/>
      <c r="L303" s="53"/>
    </row>
    <row r="304" spans="1:14" ht="15" hidden="1" customHeight="1" outlineLevel="1" x14ac:dyDescent="0.25">
      <c r="A304" s="2" t="s">
        <v>531</v>
      </c>
      <c r="B304" s="22"/>
      <c r="C304" s="16"/>
      <c r="D304" s="16"/>
      <c r="E304" s="53"/>
      <c r="H304" s="3"/>
      <c r="I304" s="22"/>
      <c r="J304" s="16"/>
      <c r="K304" s="16"/>
      <c r="L304" s="53"/>
    </row>
    <row r="305" spans="1:13" ht="15" hidden="1" customHeight="1" outlineLevel="1" x14ac:dyDescent="0.25">
      <c r="A305" s="2" t="s">
        <v>532</v>
      </c>
      <c r="B305" s="22"/>
      <c r="C305" s="16"/>
      <c r="D305" s="16"/>
      <c r="E305" s="53"/>
      <c r="H305" s="3"/>
      <c r="I305" s="22"/>
      <c r="J305" s="16"/>
      <c r="K305" s="16"/>
      <c r="L305" s="53"/>
    </row>
    <row r="306" spans="1:13" ht="15" hidden="1" customHeight="1" outlineLevel="1" x14ac:dyDescent="0.25">
      <c r="A306" s="2" t="s">
        <v>533</v>
      </c>
      <c r="B306" s="22"/>
      <c r="C306" s="16"/>
      <c r="D306" s="16"/>
      <c r="E306" s="53"/>
      <c r="H306" s="3"/>
      <c r="I306" s="22"/>
      <c r="J306" s="16"/>
      <c r="K306" s="16"/>
      <c r="L306" s="53"/>
    </row>
    <row r="307" spans="1:13" ht="15" hidden="1" customHeight="1" outlineLevel="1" x14ac:dyDescent="0.25">
      <c r="A307" s="2" t="s">
        <v>534</v>
      </c>
      <c r="B307" s="22"/>
      <c r="C307" s="16"/>
      <c r="D307" s="16"/>
      <c r="E307" s="53"/>
      <c r="H307" s="3"/>
      <c r="I307" s="22"/>
      <c r="J307" s="16"/>
      <c r="K307" s="16"/>
      <c r="L307" s="53"/>
    </row>
    <row r="308" spans="1:13" ht="15" hidden="1" customHeight="1" outlineLevel="1" x14ac:dyDescent="0.25">
      <c r="A308" s="2" t="s">
        <v>535</v>
      </c>
      <c r="B308" s="22"/>
      <c r="C308" s="16"/>
      <c r="D308" s="16"/>
      <c r="E308" s="53"/>
      <c r="H308" s="3"/>
      <c r="I308" s="22"/>
      <c r="J308" s="16"/>
      <c r="K308" s="16"/>
      <c r="L308" s="53"/>
    </row>
    <row r="309" spans="1:13" ht="15" hidden="1" customHeight="1" outlineLevel="1" x14ac:dyDescent="0.25">
      <c r="A309" s="2" t="s">
        <v>536</v>
      </c>
      <c r="B309" s="22"/>
      <c r="C309" s="16"/>
      <c r="D309" s="16"/>
      <c r="E309" s="53"/>
      <c r="H309" s="3"/>
      <c r="I309" s="22"/>
      <c r="J309" s="16"/>
      <c r="K309" s="16"/>
      <c r="L309" s="53"/>
    </row>
    <row r="310" spans="1:13" ht="15" hidden="1" customHeight="1" outlineLevel="1" x14ac:dyDescent="0.25">
      <c r="A310" s="2" t="s">
        <v>537</v>
      </c>
      <c r="H310" s="3"/>
    </row>
    <row r="311" spans="1:13" ht="37.5" customHeight="1" x14ac:dyDescent="0.25">
      <c r="A311" s="18"/>
      <c r="B311" s="17" t="s">
        <v>109</v>
      </c>
      <c r="C311" s="18"/>
      <c r="D311" s="18"/>
      <c r="E311" s="18"/>
      <c r="F311" s="18"/>
      <c r="G311" s="19"/>
      <c r="H311" s="3"/>
      <c r="I311" s="10"/>
      <c r="J311" s="12"/>
      <c r="K311" s="12"/>
      <c r="L311" s="12"/>
      <c r="M311" s="12"/>
    </row>
    <row r="312" spans="1:13" ht="15" customHeight="1" x14ac:dyDescent="0.25">
      <c r="A312" s="2" t="s">
        <v>538</v>
      </c>
      <c r="B312" s="22" t="s">
        <v>539</v>
      </c>
      <c r="C312" s="48">
        <v>0</v>
      </c>
      <c r="H312" s="3"/>
      <c r="I312" s="22"/>
      <c r="J312" s="16"/>
    </row>
    <row r="313" spans="1:13" ht="15" hidden="1" customHeight="1" outlineLevel="1" x14ac:dyDescent="0.25">
      <c r="A313" s="2" t="s">
        <v>540</v>
      </c>
      <c r="B313" s="22"/>
      <c r="C313" s="16"/>
      <c r="H313" s="3"/>
      <c r="I313" s="22"/>
      <c r="J313" s="16"/>
    </row>
    <row r="314" spans="1:13" ht="15" hidden="1" customHeight="1" outlineLevel="1" x14ac:dyDescent="0.25">
      <c r="A314" s="2" t="s">
        <v>541</v>
      </c>
      <c r="B314" s="22"/>
      <c r="C314" s="16"/>
      <c r="H314" s="3"/>
      <c r="I314" s="22"/>
      <c r="J314" s="16"/>
    </row>
    <row r="315" spans="1:13" ht="15" hidden="1" customHeight="1" outlineLevel="1" x14ac:dyDescent="0.25">
      <c r="A315" s="2" t="s">
        <v>542</v>
      </c>
      <c r="B315" s="22"/>
      <c r="C315" s="16"/>
      <c r="H315" s="3"/>
      <c r="I315" s="22"/>
      <c r="J315" s="16"/>
    </row>
    <row r="316" spans="1:13" ht="15" hidden="1" customHeight="1" outlineLevel="1" x14ac:dyDescent="0.25">
      <c r="A316" s="2" t="s">
        <v>543</v>
      </c>
      <c r="B316" s="22"/>
      <c r="C316" s="16"/>
      <c r="H316" s="3"/>
      <c r="I316" s="22"/>
      <c r="J316" s="16"/>
    </row>
    <row r="317" spans="1:13" ht="15" hidden="1" customHeight="1" outlineLevel="1" x14ac:dyDescent="0.25">
      <c r="A317" s="2" t="s">
        <v>544</v>
      </c>
      <c r="B317" s="22"/>
      <c r="C317" s="16"/>
      <c r="H317" s="3"/>
      <c r="I317" s="22"/>
      <c r="J317" s="16"/>
    </row>
    <row r="318" spans="1:13" ht="15" hidden="1" customHeight="1" outlineLevel="1" x14ac:dyDescent="0.25">
      <c r="A318" s="2" t="s">
        <v>545</v>
      </c>
      <c r="B318" s="22"/>
      <c r="C318" s="16"/>
      <c r="H318" s="3"/>
      <c r="I318" s="22"/>
      <c r="J318" s="16"/>
    </row>
    <row r="319" spans="1:13" ht="18.75" customHeight="1" x14ac:dyDescent="0.25">
      <c r="A319" s="18"/>
      <c r="B319" s="17" t="s">
        <v>110</v>
      </c>
      <c r="C319" s="18"/>
      <c r="D319" s="18"/>
      <c r="E319" s="18"/>
      <c r="F319" s="18"/>
      <c r="G319" s="19"/>
      <c r="H319" s="3"/>
      <c r="I319" s="10"/>
      <c r="J319" s="12"/>
      <c r="K319" s="12"/>
      <c r="L319" s="12"/>
      <c r="M319" s="12"/>
    </row>
    <row r="320" spans="1:13" ht="15" hidden="1" customHeight="1" outlineLevel="1" x14ac:dyDescent="0.25">
      <c r="A320" s="24"/>
      <c r="B320" s="25" t="s">
        <v>546</v>
      </c>
      <c r="C320" s="24"/>
      <c r="D320" s="24"/>
      <c r="E320" s="26"/>
      <c r="F320" s="27"/>
      <c r="G320" s="27"/>
      <c r="H320" s="3"/>
      <c r="L320" s="3"/>
      <c r="M320" s="3"/>
    </row>
    <row r="321" spans="1:8" ht="15" hidden="1" customHeight="1" outlineLevel="1" x14ac:dyDescent="0.25">
      <c r="A321" s="2" t="s">
        <v>547</v>
      </c>
      <c r="B321" s="22" t="s">
        <v>548</v>
      </c>
      <c r="C321" s="22"/>
      <c r="H321" s="3"/>
    </row>
    <row r="322" spans="1:8" ht="15" hidden="1" customHeight="1" outlineLevel="1" x14ac:dyDescent="0.25">
      <c r="A322" s="2" t="s">
        <v>549</v>
      </c>
      <c r="B322" s="22" t="s">
        <v>550</v>
      </c>
      <c r="C322" s="22"/>
      <c r="H322" s="3"/>
    </row>
    <row r="323" spans="1:8" ht="15" hidden="1" customHeight="1" outlineLevel="1" x14ac:dyDescent="0.25">
      <c r="A323" s="2" t="s">
        <v>551</v>
      </c>
      <c r="B323" s="22" t="s">
        <v>552</v>
      </c>
      <c r="C323" s="22"/>
      <c r="H323" s="3"/>
    </row>
    <row r="324" spans="1:8" ht="15" hidden="1" customHeight="1" outlineLevel="1" x14ac:dyDescent="0.25">
      <c r="A324" s="2" t="s">
        <v>553</v>
      </c>
      <c r="B324" s="22" t="s">
        <v>554</v>
      </c>
      <c r="H324" s="3"/>
    </row>
    <row r="325" spans="1:8" ht="15" hidden="1" customHeight="1" outlineLevel="1" x14ac:dyDescent="0.25">
      <c r="A325" s="2" t="s">
        <v>555</v>
      </c>
      <c r="B325" s="22" t="s">
        <v>556</v>
      </c>
      <c r="H325" s="3"/>
    </row>
    <row r="326" spans="1:8" ht="15" hidden="1" customHeight="1" outlineLevel="1" x14ac:dyDescent="0.25">
      <c r="A326" s="2" t="s">
        <v>557</v>
      </c>
      <c r="B326" s="22" t="s">
        <v>558</v>
      </c>
      <c r="H326" s="3"/>
    </row>
    <row r="327" spans="1:8" ht="15" hidden="1" customHeight="1" outlineLevel="1" x14ac:dyDescent="0.25">
      <c r="A327" s="2" t="s">
        <v>559</v>
      </c>
      <c r="B327" s="22" t="s">
        <v>560</v>
      </c>
      <c r="H327" s="3"/>
    </row>
    <row r="328" spans="1:8" ht="15" hidden="1" customHeight="1" outlineLevel="1" x14ac:dyDescent="0.25">
      <c r="A328" s="2" t="s">
        <v>561</v>
      </c>
      <c r="B328" s="22" t="s">
        <v>562</v>
      </c>
      <c r="H328" s="3"/>
    </row>
    <row r="329" spans="1:8" ht="15" hidden="1" customHeight="1" outlineLevel="1" x14ac:dyDescent="0.25">
      <c r="A329" s="2" t="s">
        <v>563</v>
      </c>
      <c r="B329" s="22" t="s">
        <v>564</v>
      </c>
      <c r="H329" s="3"/>
    </row>
    <row r="330" spans="1:8" ht="15" hidden="1" customHeight="1" outlineLevel="1" x14ac:dyDescent="0.25">
      <c r="A330" s="2" t="s">
        <v>565</v>
      </c>
      <c r="B330" s="34" t="s">
        <v>566</v>
      </c>
      <c r="H330" s="3"/>
    </row>
    <row r="331" spans="1:8" ht="15" hidden="1" customHeight="1" outlineLevel="1" x14ac:dyDescent="0.25">
      <c r="A331" s="2" t="s">
        <v>567</v>
      </c>
      <c r="B331" s="34" t="s">
        <v>566</v>
      </c>
      <c r="H331" s="3"/>
    </row>
    <row r="332" spans="1:8" ht="15" hidden="1" customHeight="1" outlineLevel="1" x14ac:dyDescent="0.25">
      <c r="A332" s="2" t="s">
        <v>568</v>
      </c>
      <c r="B332" s="34" t="s">
        <v>566</v>
      </c>
      <c r="H332" s="3"/>
    </row>
    <row r="333" spans="1:8" ht="15" hidden="1" customHeight="1" outlineLevel="1" x14ac:dyDescent="0.25">
      <c r="A333" s="2" t="s">
        <v>569</v>
      </c>
      <c r="B333" s="34" t="s">
        <v>566</v>
      </c>
      <c r="H333" s="3"/>
    </row>
    <row r="334" spans="1:8" ht="15" hidden="1" customHeight="1" outlineLevel="1" x14ac:dyDescent="0.25">
      <c r="A334" s="2" t="s">
        <v>570</v>
      </c>
      <c r="B334" s="34" t="s">
        <v>566</v>
      </c>
      <c r="H334" s="3"/>
    </row>
    <row r="335" spans="1:8" ht="15" hidden="1" customHeight="1" outlineLevel="1" x14ac:dyDescent="0.25">
      <c r="A335" s="2" t="s">
        <v>571</v>
      </c>
      <c r="B335" s="34" t="s">
        <v>566</v>
      </c>
      <c r="H335" s="3"/>
    </row>
    <row r="336" spans="1:8" ht="15" hidden="1" customHeight="1" outlineLevel="1" x14ac:dyDescent="0.25">
      <c r="A336" s="2" t="s">
        <v>572</v>
      </c>
      <c r="B336" s="34" t="s">
        <v>566</v>
      </c>
      <c r="H336" s="3"/>
    </row>
    <row r="337" spans="1:8" ht="15" hidden="1" customHeight="1" outlineLevel="1" x14ac:dyDescent="0.25">
      <c r="A337" s="2" t="s">
        <v>573</v>
      </c>
      <c r="B337" s="34" t="s">
        <v>566</v>
      </c>
      <c r="H337" s="3"/>
    </row>
    <row r="338" spans="1:8" ht="15" hidden="1" customHeight="1" outlineLevel="1" x14ac:dyDescent="0.25">
      <c r="A338" s="2" t="s">
        <v>574</v>
      </c>
      <c r="B338" s="34" t="s">
        <v>566</v>
      </c>
      <c r="H338" s="3"/>
    </row>
    <row r="339" spans="1:8" ht="15" hidden="1" customHeight="1" outlineLevel="1" x14ac:dyDescent="0.25">
      <c r="A339" s="2" t="s">
        <v>575</v>
      </c>
      <c r="B339" s="34" t="s">
        <v>566</v>
      </c>
      <c r="H339" s="3"/>
    </row>
    <row r="340" spans="1:8" ht="15" hidden="1" customHeight="1" outlineLevel="1" x14ac:dyDescent="0.25">
      <c r="A340" s="2" t="s">
        <v>576</v>
      </c>
      <c r="B340" s="34" t="s">
        <v>566</v>
      </c>
      <c r="H340" s="3"/>
    </row>
    <row r="341" spans="1:8" ht="15" hidden="1" customHeight="1" outlineLevel="1" x14ac:dyDescent="0.25">
      <c r="A341" s="2" t="s">
        <v>577</v>
      </c>
      <c r="B341" s="34" t="s">
        <v>566</v>
      </c>
      <c r="H341" s="3"/>
    </row>
    <row r="342" spans="1:8" ht="15" hidden="1" customHeight="1" outlineLevel="1" x14ac:dyDescent="0.25">
      <c r="A342" s="2" t="s">
        <v>578</v>
      </c>
      <c r="B342" s="34" t="s">
        <v>566</v>
      </c>
      <c r="H342" s="3"/>
    </row>
    <row r="343" spans="1:8" ht="15" hidden="1" customHeight="1" outlineLevel="1" x14ac:dyDescent="0.25">
      <c r="A343" s="2" t="s">
        <v>579</v>
      </c>
      <c r="B343" s="34" t="s">
        <v>566</v>
      </c>
      <c r="H343" s="3"/>
    </row>
    <row r="344" spans="1:8" ht="15" hidden="1" customHeight="1" outlineLevel="1" x14ac:dyDescent="0.25">
      <c r="A344" s="2" t="s">
        <v>580</v>
      </c>
      <c r="B344" s="34" t="s">
        <v>566</v>
      </c>
      <c r="H344" s="3"/>
    </row>
    <row r="345" spans="1:8" ht="15" hidden="1" customHeight="1" outlineLevel="1" x14ac:dyDescent="0.25">
      <c r="A345" s="2" t="s">
        <v>581</v>
      </c>
      <c r="B345" s="34" t="s">
        <v>566</v>
      </c>
      <c r="H345" s="3"/>
    </row>
    <row r="346" spans="1:8" ht="15" hidden="1" customHeight="1" outlineLevel="1" x14ac:dyDescent="0.25">
      <c r="A346" s="2" t="s">
        <v>582</v>
      </c>
      <c r="B346" s="34" t="s">
        <v>566</v>
      </c>
      <c r="H346" s="3"/>
    </row>
    <row r="347" spans="1:8" ht="15" hidden="1" customHeight="1" outlineLevel="1" x14ac:dyDescent="0.25">
      <c r="A347" s="2" t="s">
        <v>583</v>
      </c>
      <c r="B347" s="34" t="s">
        <v>566</v>
      </c>
      <c r="H347" s="3"/>
    </row>
    <row r="348" spans="1:8" ht="15" hidden="1" customHeight="1" outlineLevel="1" x14ac:dyDescent="0.25">
      <c r="A348" s="2" t="s">
        <v>584</v>
      </c>
      <c r="B348" s="34" t="s">
        <v>566</v>
      </c>
      <c r="H348" s="3"/>
    </row>
    <row r="349" spans="1:8" ht="15" hidden="1" customHeight="1" outlineLevel="1" x14ac:dyDescent="0.25">
      <c r="A349" s="2" t="s">
        <v>585</v>
      </c>
      <c r="B349" s="34" t="s">
        <v>566</v>
      </c>
      <c r="H349" s="3"/>
    </row>
    <row r="350" spans="1:8" ht="15" hidden="1" customHeight="1" outlineLevel="1" x14ac:dyDescent="0.25">
      <c r="A350" s="2" t="s">
        <v>586</v>
      </c>
      <c r="B350" s="34" t="s">
        <v>566</v>
      </c>
      <c r="H350" s="3"/>
    </row>
    <row r="351" spans="1:8" ht="15" hidden="1" customHeight="1" outlineLevel="1" x14ac:dyDescent="0.25">
      <c r="A351" s="2" t="s">
        <v>587</v>
      </c>
      <c r="B351" s="34" t="s">
        <v>566</v>
      </c>
      <c r="H351" s="3"/>
    </row>
    <row r="352" spans="1:8" ht="15" hidden="1" customHeight="1" outlineLevel="1" x14ac:dyDescent="0.25">
      <c r="A352" s="2" t="s">
        <v>588</v>
      </c>
      <c r="B352" s="34" t="s">
        <v>566</v>
      </c>
      <c r="H352" s="3"/>
    </row>
    <row r="353" spans="1:8" ht="15" hidden="1" customHeight="1" outlineLevel="1" x14ac:dyDescent="0.25">
      <c r="A353" s="2" t="s">
        <v>589</v>
      </c>
      <c r="B353" s="34" t="s">
        <v>566</v>
      </c>
      <c r="H353" s="3"/>
    </row>
    <row r="354" spans="1:8" ht="15" hidden="1" customHeight="1" outlineLevel="1" x14ac:dyDescent="0.25">
      <c r="A354" s="2" t="s">
        <v>590</v>
      </c>
      <c r="B354" s="34" t="s">
        <v>566</v>
      </c>
      <c r="H354" s="3"/>
    </row>
    <row r="355" spans="1:8" ht="15" hidden="1" customHeight="1" outlineLevel="1" x14ac:dyDescent="0.25">
      <c r="A355" s="2" t="s">
        <v>591</v>
      </c>
      <c r="B355" s="34" t="s">
        <v>566</v>
      </c>
      <c r="H355" s="3"/>
    </row>
    <row r="356" spans="1:8" ht="15" hidden="1" customHeight="1" outlineLevel="1" x14ac:dyDescent="0.25">
      <c r="A356" s="2" t="s">
        <v>592</v>
      </c>
      <c r="B356" s="34" t="s">
        <v>566</v>
      </c>
      <c r="H356" s="3"/>
    </row>
    <row r="357" spans="1:8" ht="15" hidden="1" customHeight="1" outlineLevel="1" x14ac:dyDescent="0.25">
      <c r="A357" s="2" t="s">
        <v>593</v>
      </c>
      <c r="B357" s="34" t="s">
        <v>566</v>
      </c>
      <c r="H357" s="3"/>
    </row>
    <row r="358" spans="1:8" ht="15" hidden="1" customHeight="1" outlineLevel="1" x14ac:dyDescent="0.25">
      <c r="A358" s="2" t="s">
        <v>594</v>
      </c>
      <c r="B358" s="34" t="s">
        <v>566</v>
      </c>
      <c r="H358" s="3"/>
    </row>
    <row r="359" spans="1:8" ht="15" hidden="1" customHeight="1" outlineLevel="1" x14ac:dyDescent="0.25">
      <c r="A359" s="2" t="s">
        <v>595</v>
      </c>
      <c r="B359" s="34" t="s">
        <v>566</v>
      </c>
      <c r="H359" s="3"/>
    </row>
    <row r="360" spans="1:8" ht="15" hidden="1" customHeight="1" outlineLevel="1" x14ac:dyDescent="0.25">
      <c r="A360" s="2" t="s">
        <v>596</v>
      </c>
      <c r="B360" s="34" t="s">
        <v>566</v>
      </c>
      <c r="H360" s="3"/>
    </row>
    <row r="361" spans="1:8" ht="15" hidden="1" customHeight="1" outlineLevel="1" x14ac:dyDescent="0.25">
      <c r="A361" s="2" t="s">
        <v>597</v>
      </c>
      <c r="B361" s="34" t="s">
        <v>566</v>
      </c>
      <c r="H361" s="3"/>
    </row>
    <row r="362" spans="1:8" ht="15" hidden="1" customHeight="1" outlineLevel="1" x14ac:dyDescent="0.25">
      <c r="A362" s="2" t="s">
        <v>598</v>
      </c>
      <c r="B362" s="34" t="s">
        <v>566</v>
      </c>
      <c r="H362" s="3"/>
    </row>
    <row r="363" spans="1:8" ht="15" hidden="1" customHeight="1" outlineLevel="1" x14ac:dyDescent="0.25">
      <c r="A363" s="2" t="s">
        <v>599</v>
      </c>
      <c r="B363" s="34" t="s">
        <v>566</v>
      </c>
      <c r="H363" s="3"/>
    </row>
    <row r="364" spans="1:8" ht="15" hidden="1" customHeight="1" outlineLevel="1" x14ac:dyDescent="0.25">
      <c r="A364" s="2" t="s">
        <v>600</v>
      </c>
      <c r="B364" s="34" t="s">
        <v>566</v>
      </c>
      <c r="H364" s="3"/>
    </row>
    <row r="365" spans="1:8" ht="15" hidden="1" customHeight="1" outlineLevel="1" x14ac:dyDescent="0.25">
      <c r="A365" s="2" t="s">
        <v>601</v>
      </c>
      <c r="B365" s="34" t="s">
        <v>566</v>
      </c>
      <c r="H365" s="3"/>
    </row>
  </sheetData>
  <hyperlinks>
    <hyperlink ref="B6" location="'A. HTT General M'!B13" display="1. Basic Facts"/>
    <hyperlink ref="B7" location="'A. HTT General M'!B26" display="2. Regulatory Summary"/>
    <hyperlink ref="B8" location="'A. HTT General M'!B36" display="3. General Cover Pool / Covered Bond Information"/>
    <hyperlink ref="B9" location="'A. HTT General M'!B285" display="4. References to Capital Requirements Regulation (CRR) 129(7)"/>
    <hyperlink ref="B10" location="'A. HTT General M'!B311" display="5. References to Capital Requirements Regulation (CRR) 129(1)"/>
    <hyperlink ref="B11" location="'A. HTT General M'!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B1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6"/>
  <sheetViews>
    <sheetView zoomScaleNormal="100" workbookViewId="0">
      <selection activeCell="F1" sqref="F1"/>
    </sheetView>
  </sheetViews>
  <sheetFormatPr baseColWidth="10" defaultColWidth="9.140625" defaultRowHeight="15" outlineLevelRow="1" x14ac:dyDescent="0.25"/>
  <cols>
    <col min="1" max="1" width="13.28515625" style="2" customWidth="1"/>
    <col min="2" max="2" width="60.7109375" style="2" customWidth="1"/>
    <col min="3" max="4" width="40.7109375" style="2" customWidth="1"/>
    <col min="5" max="5" width="6.7109375" style="2" customWidth="1"/>
    <col min="6" max="6" width="41.7109375" style="2" customWidth="1"/>
    <col min="7" max="7" width="41.7109375" style="3"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3" ht="31.5" customHeight="1" x14ac:dyDescent="0.25">
      <c r="A1" s="5" t="s">
        <v>602</v>
      </c>
      <c r="B1" s="5"/>
      <c r="C1" s="3"/>
      <c r="D1" s="3"/>
      <c r="E1" s="3"/>
      <c r="F1" s="3"/>
      <c r="H1" s="3"/>
      <c r="I1" s="5"/>
      <c r="J1" s="3"/>
      <c r="K1" s="3"/>
      <c r="L1" s="3"/>
      <c r="M1" s="3"/>
    </row>
    <row r="2" spans="1:13" ht="15.75" customHeight="1" x14ac:dyDescent="0.25">
      <c r="A2" s="3"/>
      <c r="B2" s="6"/>
      <c r="C2" s="6"/>
      <c r="D2" s="3"/>
      <c r="E2" s="3"/>
      <c r="F2" s="3"/>
      <c r="H2" s="3"/>
      <c r="L2" s="3"/>
      <c r="M2" s="3"/>
    </row>
    <row r="3" spans="1:13" ht="19.5" customHeight="1" x14ac:dyDescent="0.25">
      <c r="A3" s="7"/>
      <c r="B3" s="8" t="s">
        <v>101</v>
      </c>
      <c r="C3" s="9" t="s">
        <v>102</v>
      </c>
      <c r="D3" s="7"/>
      <c r="E3" s="7"/>
      <c r="F3" s="7"/>
      <c r="G3" s="7"/>
      <c r="H3" s="3"/>
      <c r="L3" s="3"/>
      <c r="M3" s="3"/>
    </row>
    <row r="4" spans="1:13" ht="15.75" customHeight="1" x14ac:dyDescent="0.25">
      <c r="H4" s="3"/>
      <c r="L4" s="3"/>
      <c r="M4" s="3"/>
    </row>
    <row r="5" spans="1:13" ht="19.5" customHeight="1" x14ac:dyDescent="0.25">
      <c r="A5" s="10"/>
      <c r="B5" s="11" t="s">
        <v>103</v>
      </c>
      <c r="C5" s="10"/>
      <c r="E5" s="12"/>
      <c r="F5" s="12"/>
      <c r="H5" s="3"/>
      <c r="L5" s="3"/>
      <c r="M5" s="3"/>
    </row>
    <row r="6" spans="1:13" ht="15" customHeight="1" x14ac:dyDescent="0.25">
      <c r="B6" s="13" t="s">
        <v>104</v>
      </c>
      <c r="H6" s="3"/>
      <c r="L6" s="3"/>
      <c r="M6" s="3"/>
    </row>
    <row r="7" spans="1:13" ht="15" customHeight="1" x14ac:dyDescent="0.25">
      <c r="B7" s="14" t="s">
        <v>105</v>
      </c>
      <c r="H7" s="3"/>
      <c r="L7" s="3"/>
      <c r="M7" s="3"/>
    </row>
    <row r="8" spans="1:13" ht="15" customHeight="1" x14ac:dyDescent="0.25">
      <c r="B8" s="14" t="s">
        <v>106</v>
      </c>
      <c r="F8" s="2" t="s">
        <v>107</v>
      </c>
      <c r="H8" s="3"/>
      <c r="L8" s="3"/>
      <c r="M8" s="3"/>
    </row>
    <row r="9" spans="1:13" ht="15" customHeight="1" x14ac:dyDescent="0.25">
      <c r="B9" s="14" t="s">
        <v>108</v>
      </c>
      <c r="H9" s="3"/>
      <c r="L9" s="3"/>
      <c r="M9" s="3"/>
    </row>
    <row r="10" spans="1:13" ht="15" customHeight="1" x14ac:dyDescent="0.25">
      <c r="B10" s="14" t="s">
        <v>109</v>
      </c>
      <c r="H10" s="3"/>
      <c r="L10" s="3"/>
      <c r="M10" s="3"/>
    </row>
    <row r="11" spans="1:13" ht="15.75" customHeight="1" x14ac:dyDescent="0.25">
      <c r="B11" s="15" t="s">
        <v>110</v>
      </c>
      <c r="H11" s="3"/>
      <c r="L11" s="3"/>
      <c r="M11" s="3"/>
    </row>
    <row r="12" spans="1:13" ht="15" customHeight="1" x14ac:dyDescent="0.25">
      <c r="B12" s="16"/>
      <c r="H12" s="3"/>
      <c r="L12" s="3"/>
      <c r="M12" s="3"/>
    </row>
    <row r="13" spans="1:13" ht="37.5" customHeight="1" x14ac:dyDescent="0.25">
      <c r="A13" s="17" t="s">
        <v>111</v>
      </c>
      <c r="B13" s="17" t="s">
        <v>104</v>
      </c>
      <c r="C13" s="18"/>
      <c r="D13" s="18"/>
      <c r="E13" s="18"/>
      <c r="F13" s="18"/>
      <c r="G13" s="19"/>
      <c r="H13" s="3"/>
      <c r="L13" s="3"/>
      <c r="M13" s="3"/>
    </row>
    <row r="14" spans="1:13" ht="14.85" customHeight="1" x14ac:dyDescent="0.25">
      <c r="A14" s="2" t="s">
        <v>112</v>
      </c>
      <c r="B14" s="20" t="s">
        <v>113</v>
      </c>
      <c r="C14" s="2" t="s">
        <v>114</v>
      </c>
      <c r="E14" s="12"/>
      <c r="F14" s="12"/>
      <c r="H14" s="3"/>
      <c r="L14" s="3"/>
      <c r="M14" s="3"/>
    </row>
    <row r="15" spans="1:13" ht="14.85" customHeight="1" x14ac:dyDescent="0.25">
      <c r="A15" s="2" t="s">
        <v>115</v>
      </c>
      <c r="B15" s="20" t="s">
        <v>116</v>
      </c>
      <c r="C15" s="2" t="s">
        <v>117</v>
      </c>
      <c r="E15" s="12"/>
      <c r="F15" s="12"/>
      <c r="H15" s="3"/>
      <c r="L15" s="3"/>
      <c r="M15" s="3"/>
    </row>
    <row r="16" spans="1:13" ht="14.85" customHeight="1" x14ac:dyDescent="0.25">
      <c r="A16" s="2" t="s">
        <v>118</v>
      </c>
      <c r="B16" s="20" t="s">
        <v>119</v>
      </c>
      <c r="C16" s="2" t="s">
        <v>120</v>
      </c>
      <c r="E16" s="12"/>
      <c r="F16" s="12"/>
      <c r="H16" s="3"/>
      <c r="L16" s="3"/>
      <c r="M16" s="3"/>
    </row>
    <row r="17" spans="1:13" ht="14.85" customHeight="1" x14ac:dyDescent="0.25">
      <c r="A17" s="2" t="s">
        <v>121</v>
      </c>
      <c r="B17" s="20" t="s">
        <v>122</v>
      </c>
      <c r="C17" s="21" t="s">
        <v>123</v>
      </c>
      <c r="E17" s="12"/>
      <c r="F17" s="12"/>
      <c r="H17" s="3"/>
      <c r="L17" s="3"/>
      <c r="M17" s="3"/>
    </row>
    <row r="18" spans="1:13" ht="15" hidden="1" customHeight="1" outlineLevel="1" x14ac:dyDescent="0.25">
      <c r="A18" s="2" t="s">
        <v>124</v>
      </c>
      <c r="B18" s="22" t="s">
        <v>125</v>
      </c>
      <c r="E18" s="12"/>
      <c r="F18" s="12"/>
      <c r="H18" s="3"/>
      <c r="L18" s="3"/>
      <c r="M18" s="3"/>
    </row>
    <row r="19" spans="1:13" ht="15" hidden="1" customHeight="1" outlineLevel="1" x14ac:dyDescent="0.25">
      <c r="A19" s="2" t="s">
        <v>126</v>
      </c>
      <c r="B19" s="22" t="s">
        <v>127</v>
      </c>
      <c r="E19" s="12"/>
      <c r="F19" s="12"/>
      <c r="H19" s="3"/>
      <c r="L19" s="3"/>
      <c r="M19" s="3"/>
    </row>
    <row r="20" spans="1:13" ht="15" hidden="1" customHeight="1" outlineLevel="1" x14ac:dyDescent="0.25">
      <c r="A20" s="2" t="s">
        <v>128</v>
      </c>
      <c r="B20" s="22"/>
      <c r="E20" s="12"/>
      <c r="F20" s="12"/>
      <c r="H20" s="3"/>
      <c r="L20" s="3"/>
      <c r="M20" s="3"/>
    </row>
    <row r="21" spans="1:13" ht="15" hidden="1" customHeight="1" outlineLevel="1" x14ac:dyDescent="0.25">
      <c r="A21" s="2" t="s">
        <v>129</v>
      </c>
      <c r="B21" s="22"/>
      <c r="E21" s="12"/>
      <c r="F21" s="12"/>
      <c r="H21" s="3"/>
      <c r="L21" s="3"/>
      <c r="M21" s="3"/>
    </row>
    <row r="22" spans="1:13" ht="15" hidden="1" customHeight="1" outlineLevel="1" x14ac:dyDescent="0.25">
      <c r="A22" s="2" t="s">
        <v>130</v>
      </c>
      <c r="B22" s="22"/>
      <c r="E22" s="12"/>
      <c r="F22" s="12"/>
      <c r="H22" s="3"/>
      <c r="L22" s="3"/>
      <c r="M22" s="3"/>
    </row>
    <row r="23" spans="1:13" ht="15" hidden="1" customHeight="1" outlineLevel="1" x14ac:dyDescent="0.25">
      <c r="A23" s="2" t="s">
        <v>131</v>
      </c>
      <c r="B23" s="22"/>
      <c r="E23" s="12"/>
      <c r="F23" s="12"/>
      <c r="H23" s="3"/>
      <c r="L23" s="3"/>
      <c r="M23" s="3"/>
    </row>
    <row r="24" spans="1:13" ht="15" hidden="1" customHeight="1" outlineLevel="1" x14ac:dyDescent="0.25">
      <c r="A24" s="2" t="s">
        <v>132</v>
      </c>
      <c r="B24" s="22"/>
      <c r="E24" s="12"/>
      <c r="F24" s="12"/>
      <c r="H24" s="3"/>
      <c r="L24" s="3"/>
      <c r="M24" s="3"/>
    </row>
    <row r="25" spans="1:13" ht="15" hidden="1" customHeight="1" outlineLevel="1" x14ac:dyDescent="0.25">
      <c r="A25" s="2" t="s">
        <v>133</v>
      </c>
      <c r="B25" s="22"/>
      <c r="E25" s="12"/>
      <c r="F25" s="12"/>
      <c r="H25" s="3"/>
      <c r="L25" s="3"/>
      <c r="M25" s="3"/>
    </row>
    <row r="26" spans="1:13" ht="18.75" customHeight="1" collapsed="1" x14ac:dyDescent="0.25">
      <c r="A26" s="18"/>
      <c r="B26" s="17" t="s">
        <v>105</v>
      </c>
      <c r="C26" s="18"/>
      <c r="D26" s="18"/>
      <c r="E26" s="18"/>
      <c r="F26" s="18"/>
      <c r="G26" s="19"/>
      <c r="H26" s="3"/>
      <c r="L26" s="3"/>
      <c r="M26" s="3"/>
    </row>
    <row r="27" spans="1:13" ht="15" customHeight="1" x14ac:dyDescent="0.25">
      <c r="A27" s="2" t="s">
        <v>134</v>
      </c>
      <c r="B27" s="23" t="s">
        <v>135</v>
      </c>
      <c r="C27" s="2" t="s">
        <v>136</v>
      </c>
      <c r="H27" s="3"/>
      <c r="L27" s="3"/>
      <c r="M27" s="3"/>
    </row>
    <row r="28" spans="1:13" ht="15" customHeight="1" x14ac:dyDescent="0.25">
      <c r="A28" s="2" t="s">
        <v>137</v>
      </c>
      <c r="B28" s="23" t="s">
        <v>138</v>
      </c>
      <c r="C28" s="2" t="s">
        <v>136</v>
      </c>
      <c r="H28" s="3"/>
      <c r="L28" s="3"/>
      <c r="M28" s="3"/>
    </row>
    <row r="29" spans="1:13" ht="30" customHeight="1" x14ac:dyDescent="0.25">
      <c r="A29" s="2" t="s">
        <v>139</v>
      </c>
      <c r="B29" s="23" t="s">
        <v>140</v>
      </c>
      <c r="C29" s="2" t="s">
        <v>141</v>
      </c>
      <c r="H29" s="3"/>
      <c r="L29" s="3"/>
      <c r="M29" s="3"/>
    </row>
    <row r="30" spans="1:13" ht="15" hidden="1" customHeight="1" outlineLevel="1" x14ac:dyDescent="0.25">
      <c r="A30" s="2" t="s">
        <v>142</v>
      </c>
      <c r="B30" s="23"/>
      <c r="H30" s="3"/>
      <c r="L30" s="3"/>
      <c r="M30" s="3"/>
    </row>
    <row r="31" spans="1:13" ht="15" hidden="1" customHeight="1" outlineLevel="1" x14ac:dyDescent="0.25">
      <c r="A31" s="2" t="s">
        <v>143</v>
      </c>
      <c r="B31" s="23"/>
      <c r="H31" s="3"/>
      <c r="L31" s="3"/>
      <c r="M31" s="3"/>
    </row>
    <row r="32" spans="1:13" ht="15" hidden="1" customHeight="1" outlineLevel="1" x14ac:dyDescent="0.25">
      <c r="A32" s="2" t="s">
        <v>144</v>
      </c>
      <c r="B32" s="23"/>
      <c r="H32" s="3"/>
      <c r="L32" s="3"/>
      <c r="M32" s="3"/>
    </row>
    <row r="33" spans="1:13" ht="15" hidden="1" customHeight="1" outlineLevel="1" x14ac:dyDescent="0.25">
      <c r="A33" s="2" t="s">
        <v>145</v>
      </c>
      <c r="B33" s="23"/>
      <c r="H33" s="3"/>
      <c r="L33" s="3"/>
      <c r="M33" s="3"/>
    </row>
    <row r="34" spans="1:13" ht="15" hidden="1" customHeight="1" outlineLevel="1" x14ac:dyDescent="0.25">
      <c r="A34" s="2" t="s">
        <v>146</v>
      </c>
      <c r="B34" s="23"/>
      <c r="H34" s="3"/>
      <c r="L34" s="3"/>
      <c r="M34" s="3"/>
    </row>
    <row r="35" spans="1:13" ht="15" hidden="1" customHeight="1" outlineLevel="1" x14ac:dyDescent="0.25">
      <c r="A35" s="2" t="s">
        <v>147</v>
      </c>
      <c r="B35" s="20"/>
      <c r="H35" s="3"/>
      <c r="L35" s="3"/>
      <c r="M35" s="3"/>
    </row>
    <row r="36" spans="1:13" ht="18.75" customHeight="1" collapsed="1" x14ac:dyDescent="0.25">
      <c r="A36" s="17"/>
      <c r="B36" s="17" t="s">
        <v>106</v>
      </c>
      <c r="C36" s="17"/>
      <c r="D36" s="18"/>
      <c r="E36" s="18"/>
      <c r="F36" s="18"/>
      <c r="G36" s="19"/>
      <c r="H36" s="3"/>
      <c r="L36" s="3"/>
      <c r="M36" s="3"/>
    </row>
    <row r="37" spans="1:13" ht="15" customHeight="1" x14ac:dyDescent="0.25">
      <c r="A37" s="24"/>
      <c r="B37" s="25" t="s">
        <v>148</v>
      </c>
      <c r="C37" s="24" t="s">
        <v>149</v>
      </c>
      <c r="D37" s="24"/>
      <c r="E37" s="26"/>
      <c r="F37" s="27"/>
      <c r="G37" s="27"/>
      <c r="H37" s="3"/>
      <c r="L37" s="3"/>
      <c r="M37" s="3"/>
    </row>
    <row r="38" spans="1:13" ht="14.85" customHeight="1" x14ac:dyDescent="0.25">
      <c r="A38" s="2" t="s">
        <v>150</v>
      </c>
      <c r="B38" s="2" t="s">
        <v>151</v>
      </c>
      <c r="C38" s="28">
        <v>2501.5189999999998</v>
      </c>
      <c r="H38" s="3"/>
      <c r="L38" s="3"/>
      <c r="M38" s="3"/>
    </row>
    <row r="39" spans="1:13" ht="14.85" customHeight="1" x14ac:dyDescent="0.25">
      <c r="A39" s="2" t="s">
        <v>152</v>
      </c>
      <c r="B39" s="2" t="s">
        <v>153</v>
      </c>
      <c r="C39" s="28">
        <v>2404.6880000000001</v>
      </c>
      <c r="H39" s="3"/>
      <c r="L39" s="3"/>
      <c r="M39" s="3"/>
    </row>
    <row r="40" spans="1:13" ht="14.85" hidden="1" customHeight="1" outlineLevel="1" x14ac:dyDescent="0.25">
      <c r="A40" s="2" t="s">
        <v>154</v>
      </c>
      <c r="B40" s="22" t="s">
        <v>155</v>
      </c>
      <c r="C40" s="28">
        <v>3290.5259999999998</v>
      </c>
      <c r="H40" s="3"/>
      <c r="L40" s="3"/>
      <c r="M40" s="3"/>
    </row>
    <row r="41" spans="1:13" ht="14.85" hidden="1" customHeight="1" outlineLevel="1" x14ac:dyDescent="0.25">
      <c r="A41" s="2" t="s">
        <v>156</v>
      </c>
      <c r="B41" s="22" t="s">
        <v>157</v>
      </c>
      <c r="C41" s="28">
        <v>3086.143</v>
      </c>
      <c r="H41" s="3"/>
      <c r="L41" s="3"/>
      <c r="M41" s="3"/>
    </row>
    <row r="42" spans="1:13" ht="15" hidden="1" customHeight="1" outlineLevel="1" x14ac:dyDescent="0.25">
      <c r="A42" s="2" t="s">
        <v>158</v>
      </c>
      <c r="H42" s="3"/>
      <c r="L42" s="3"/>
      <c r="M42" s="3"/>
    </row>
    <row r="43" spans="1:13" ht="15" hidden="1" customHeight="1" outlineLevel="1" x14ac:dyDescent="0.25">
      <c r="A43" s="2" t="s">
        <v>159</v>
      </c>
      <c r="H43" s="3"/>
      <c r="L43" s="3"/>
      <c r="M43" s="3"/>
    </row>
    <row r="44" spans="1:13" ht="15" customHeight="1" collapsed="1" x14ac:dyDescent="0.25">
      <c r="A44" s="24"/>
      <c r="B44" s="25" t="s">
        <v>160</v>
      </c>
      <c r="C44" s="24" t="s">
        <v>161</v>
      </c>
      <c r="D44" s="24" t="s">
        <v>162</v>
      </c>
      <c r="E44" s="26"/>
      <c r="F44" s="27" t="s">
        <v>163</v>
      </c>
      <c r="G44" s="27" t="s">
        <v>164</v>
      </c>
      <c r="H44" s="3"/>
      <c r="L44" s="3"/>
      <c r="M44" s="3"/>
    </row>
    <row r="45" spans="1:13" ht="14.1" customHeight="1" x14ac:dyDescent="0.25">
      <c r="A45" s="2" t="s">
        <v>165</v>
      </c>
      <c r="B45" s="2" t="s">
        <v>166</v>
      </c>
      <c r="C45" s="29"/>
      <c r="D45" s="30">
        <v>4.0267593966452193E-2</v>
      </c>
      <c r="F45" s="2" t="s">
        <v>167</v>
      </c>
      <c r="G45" s="2" t="s">
        <v>167</v>
      </c>
      <c r="H45" s="3"/>
      <c r="L45" s="3"/>
      <c r="M45" s="3"/>
    </row>
    <row r="46" spans="1:13" ht="15" hidden="1" customHeight="1" outlineLevel="1" x14ac:dyDescent="0.25">
      <c r="A46" s="2" t="s">
        <v>168</v>
      </c>
      <c r="B46" s="22" t="s">
        <v>169</v>
      </c>
      <c r="G46" s="2"/>
      <c r="H46" s="3"/>
      <c r="L46" s="3"/>
      <c r="M46" s="3"/>
    </row>
    <row r="47" spans="1:13" ht="15" hidden="1" customHeight="1" outlineLevel="1" x14ac:dyDescent="0.25">
      <c r="A47" s="2" t="s">
        <v>170</v>
      </c>
      <c r="B47" s="22" t="s">
        <v>171</v>
      </c>
      <c r="C47" s="29">
        <v>0.02</v>
      </c>
      <c r="G47" s="2"/>
      <c r="H47" s="3"/>
      <c r="L47" s="3"/>
      <c r="M47" s="3"/>
    </row>
    <row r="48" spans="1:13" ht="15" hidden="1" customHeight="1" outlineLevel="1" x14ac:dyDescent="0.25">
      <c r="A48" s="2" t="s">
        <v>172</v>
      </c>
      <c r="B48" s="22"/>
      <c r="G48" s="2"/>
      <c r="H48" s="3"/>
      <c r="L48" s="3"/>
      <c r="M48" s="3"/>
    </row>
    <row r="49" spans="1:13" ht="15" hidden="1" customHeight="1" outlineLevel="1" x14ac:dyDescent="0.25">
      <c r="A49" s="2" t="s">
        <v>173</v>
      </c>
      <c r="B49" s="22"/>
      <c r="G49" s="2"/>
      <c r="H49" s="3"/>
      <c r="L49" s="3"/>
      <c r="M49" s="3"/>
    </row>
    <row r="50" spans="1:13" ht="15" hidden="1" customHeight="1" outlineLevel="1" x14ac:dyDescent="0.25">
      <c r="A50" s="2" t="s">
        <v>174</v>
      </c>
      <c r="B50" s="22"/>
      <c r="G50" s="2"/>
      <c r="H50" s="3"/>
      <c r="L50" s="3"/>
      <c r="M50" s="3"/>
    </row>
    <row r="51" spans="1:13" ht="15" hidden="1" customHeight="1" outlineLevel="1" x14ac:dyDescent="0.25">
      <c r="A51" s="2" t="s">
        <v>175</v>
      </c>
      <c r="B51" s="22"/>
      <c r="G51" s="2"/>
      <c r="H51" s="3"/>
      <c r="L51" s="3"/>
      <c r="M51" s="3"/>
    </row>
    <row r="52" spans="1:13" ht="15" customHeight="1" collapsed="1" x14ac:dyDescent="0.25">
      <c r="A52" s="24"/>
      <c r="B52" s="25" t="s">
        <v>176</v>
      </c>
      <c r="C52" s="24" t="s">
        <v>149</v>
      </c>
      <c r="D52" s="24"/>
      <c r="E52" s="26"/>
      <c r="F52" s="27" t="s">
        <v>177</v>
      </c>
      <c r="G52" s="27"/>
      <c r="H52" s="3"/>
      <c r="L52" s="3"/>
      <c r="M52" s="3"/>
    </row>
    <row r="53" spans="1:13" ht="14.1" customHeight="1" x14ac:dyDescent="0.25">
      <c r="A53" s="2" t="s">
        <v>178</v>
      </c>
      <c r="B53" s="2" t="s">
        <v>179</v>
      </c>
      <c r="C53" s="28"/>
      <c r="E53" s="32"/>
      <c r="F53" s="30">
        <f>IF($C$58=0,"",IF(C53="[for completion]","",C53/$C$58))</f>
        <v>0</v>
      </c>
      <c r="G53" s="30"/>
      <c r="H53" s="3"/>
      <c r="L53" s="3"/>
      <c r="M53" s="3"/>
    </row>
    <row r="54" spans="1:13" ht="14.1" customHeight="1" x14ac:dyDescent="0.25">
      <c r="A54" s="2" t="s">
        <v>180</v>
      </c>
      <c r="B54" s="2" t="s">
        <v>181</v>
      </c>
      <c r="C54" s="28">
        <v>2501.5189999999998</v>
      </c>
      <c r="E54" s="32"/>
      <c r="F54" s="30">
        <f>IF($C$58=0,"",IF(C54="[for completion]","",C54/$C$58))</f>
        <v>1</v>
      </c>
      <c r="G54" s="30"/>
      <c r="H54" s="3"/>
      <c r="L54" s="3"/>
      <c r="M54" s="3"/>
    </row>
    <row r="55" spans="1:13" ht="14.1" customHeight="1" x14ac:dyDescent="0.25">
      <c r="A55" s="2" t="s">
        <v>182</v>
      </c>
      <c r="B55" s="2" t="s">
        <v>183</v>
      </c>
      <c r="C55" s="28"/>
      <c r="E55" s="32"/>
      <c r="F55" s="30">
        <f>IF($C$58=0,"",IF(C55="[for completion]","",C55/$C$58))</f>
        <v>0</v>
      </c>
      <c r="G55" s="30"/>
      <c r="H55" s="3"/>
      <c r="L55" s="3"/>
      <c r="M55" s="3"/>
    </row>
    <row r="56" spans="1:13" ht="14.1" customHeight="1" x14ac:dyDescent="0.25">
      <c r="A56" s="2" t="s">
        <v>184</v>
      </c>
      <c r="B56" s="2" t="s">
        <v>185</v>
      </c>
      <c r="C56" s="28">
        <v>0</v>
      </c>
      <c r="E56" s="32"/>
      <c r="F56" s="30">
        <f>IF($C$58=0,"",IF(C56="[for completion]","",C56/$C$58))</f>
        <v>0</v>
      </c>
      <c r="G56" s="30"/>
      <c r="H56" s="3"/>
      <c r="L56" s="3"/>
      <c r="M56" s="3"/>
    </row>
    <row r="57" spans="1:13" ht="14.1" customHeight="1" x14ac:dyDescent="0.25">
      <c r="A57" s="2" t="s">
        <v>186</v>
      </c>
      <c r="B57" s="2" t="s">
        <v>187</v>
      </c>
      <c r="C57" s="2">
        <v>0</v>
      </c>
      <c r="E57" s="32"/>
      <c r="F57" s="30">
        <f>IF($C$58=0,"",IF(C57="[for completion]","",C57/$C$58))</f>
        <v>0</v>
      </c>
      <c r="G57" s="30"/>
      <c r="H57" s="3"/>
      <c r="L57" s="3"/>
      <c r="M57" s="3"/>
    </row>
    <row r="58" spans="1:13" ht="14.1" customHeight="1" x14ac:dyDescent="0.25">
      <c r="A58" s="2" t="s">
        <v>188</v>
      </c>
      <c r="B58" s="33" t="s">
        <v>189</v>
      </c>
      <c r="C58" s="28">
        <f>SUM(C53:C57)</f>
        <v>2501.5189999999998</v>
      </c>
      <c r="D58" s="32"/>
      <c r="E58" s="32"/>
      <c r="F58" s="29">
        <f>SUM(F53:F57)</f>
        <v>1</v>
      </c>
      <c r="G58" s="30"/>
      <c r="H58" s="3"/>
      <c r="L58" s="3"/>
      <c r="M58" s="3"/>
    </row>
    <row r="59" spans="1:13" ht="15" hidden="1" customHeight="1" outlineLevel="1" x14ac:dyDescent="0.25">
      <c r="A59" s="2" t="s">
        <v>190</v>
      </c>
      <c r="B59" s="34" t="s">
        <v>191</v>
      </c>
      <c r="E59" s="32"/>
      <c r="F59" s="30">
        <v>0</v>
      </c>
      <c r="G59" s="30"/>
      <c r="H59" s="3"/>
      <c r="L59" s="3"/>
      <c r="M59" s="3"/>
    </row>
    <row r="60" spans="1:13" ht="15" hidden="1" customHeight="1" outlineLevel="1" x14ac:dyDescent="0.25">
      <c r="A60" s="2" t="s">
        <v>192</v>
      </c>
      <c r="B60" s="34" t="s">
        <v>191</v>
      </c>
      <c r="E60" s="32"/>
      <c r="F60" s="30">
        <v>0</v>
      </c>
      <c r="G60" s="30"/>
      <c r="H60" s="3"/>
      <c r="L60" s="3"/>
      <c r="M60" s="3"/>
    </row>
    <row r="61" spans="1:13" ht="15" hidden="1" customHeight="1" outlineLevel="1" x14ac:dyDescent="0.25">
      <c r="A61" s="2" t="s">
        <v>193</v>
      </c>
      <c r="B61" s="34" t="s">
        <v>191</v>
      </c>
      <c r="E61" s="32"/>
      <c r="F61" s="30">
        <v>0</v>
      </c>
      <c r="G61" s="30"/>
      <c r="H61" s="3"/>
      <c r="L61" s="3"/>
      <c r="M61" s="3"/>
    </row>
    <row r="62" spans="1:13" ht="15" hidden="1" customHeight="1" outlineLevel="1" x14ac:dyDescent="0.25">
      <c r="A62" s="2" t="s">
        <v>194</v>
      </c>
      <c r="B62" s="34" t="s">
        <v>191</v>
      </c>
      <c r="E62" s="32"/>
      <c r="F62" s="30">
        <v>0</v>
      </c>
      <c r="G62" s="30"/>
      <c r="H62" s="3"/>
      <c r="L62" s="3"/>
      <c r="M62" s="3"/>
    </row>
    <row r="63" spans="1:13" ht="15" hidden="1" customHeight="1" outlineLevel="1" x14ac:dyDescent="0.25">
      <c r="A63" s="2" t="s">
        <v>195</v>
      </c>
      <c r="B63" s="34" t="s">
        <v>191</v>
      </c>
      <c r="E63" s="32"/>
      <c r="F63" s="30">
        <v>0</v>
      </c>
      <c r="G63" s="30"/>
      <c r="H63" s="3"/>
      <c r="L63" s="3"/>
      <c r="M63" s="3"/>
    </row>
    <row r="64" spans="1:13" ht="15" hidden="1" customHeight="1" outlineLevel="1" x14ac:dyDescent="0.25">
      <c r="A64" s="2" t="s">
        <v>196</v>
      </c>
      <c r="B64" s="34" t="s">
        <v>191</v>
      </c>
      <c r="C64" s="4"/>
      <c r="D64" s="4"/>
      <c r="E64" s="4"/>
      <c r="F64" s="30">
        <v>0</v>
      </c>
      <c r="G64" s="35"/>
      <c r="H64" s="3"/>
      <c r="L64" s="3"/>
      <c r="M64" s="3"/>
    </row>
    <row r="65" spans="1:13" ht="15" customHeight="1" collapsed="1" x14ac:dyDescent="0.25">
      <c r="A65" s="24"/>
      <c r="B65" s="25" t="s">
        <v>197</v>
      </c>
      <c r="C65" s="24" t="s">
        <v>198</v>
      </c>
      <c r="D65" s="24" t="s">
        <v>199</v>
      </c>
      <c r="E65" s="26"/>
      <c r="F65" s="27" t="s">
        <v>200</v>
      </c>
      <c r="G65" s="27" t="s">
        <v>201</v>
      </c>
      <c r="H65" s="3"/>
      <c r="L65" s="3"/>
      <c r="M65" s="3"/>
    </row>
    <row r="66" spans="1:13" ht="14.1" customHeight="1" x14ac:dyDescent="0.25">
      <c r="A66" s="2" t="s">
        <v>202</v>
      </c>
      <c r="B66" s="2" t="s">
        <v>203</v>
      </c>
      <c r="C66" s="28">
        <v>12</v>
      </c>
      <c r="D66" s="2" t="s">
        <v>167</v>
      </c>
      <c r="E66" s="20"/>
      <c r="F66" s="36"/>
      <c r="G66" s="36"/>
      <c r="H66" s="3"/>
      <c r="L66" s="3"/>
      <c r="M66" s="3"/>
    </row>
    <row r="67" spans="1:13" ht="13.9" customHeight="1" x14ac:dyDescent="0.25">
      <c r="C67" s="28"/>
      <c r="E67" s="20"/>
      <c r="F67" s="36"/>
      <c r="G67" s="36"/>
      <c r="H67" s="3"/>
      <c r="L67" s="3"/>
      <c r="M67" s="3"/>
    </row>
    <row r="68" spans="1:13" ht="14.1" customHeight="1" x14ac:dyDescent="0.25">
      <c r="A68" s="2" t="s">
        <v>204</v>
      </c>
      <c r="B68" s="2" t="s">
        <v>205</v>
      </c>
      <c r="E68" s="20"/>
      <c r="F68" s="36"/>
      <c r="G68" s="36"/>
      <c r="H68" s="3"/>
      <c r="L68" s="3"/>
      <c r="M68" s="3"/>
    </row>
    <row r="69" spans="1:13" ht="14.1" customHeight="1" x14ac:dyDescent="0.25">
      <c r="B69" s="2" t="s">
        <v>206</v>
      </c>
      <c r="E69" s="20"/>
      <c r="F69" s="36"/>
      <c r="G69" s="36"/>
      <c r="H69" s="3"/>
      <c r="L69" s="3"/>
      <c r="M69" s="3"/>
    </row>
    <row r="70" spans="1:13" ht="14.1" customHeight="1" x14ac:dyDescent="0.25">
      <c r="A70" s="2" t="s">
        <v>204</v>
      </c>
      <c r="B70" s="3" t="s">
        <v>207</v>
      </c>
      <c r="C70" s="28">
        <f>SUM(C79:C80)</f>
        <v>203.035</v>
      </c>
      <c r="D70" s="2" t="s">
        <v>167</v>
      </c>
      <c r="E70" s="3"/>
      <c r="F70" s="30">
        <f t="shared" ref="F70:F76" si="0">IF($C$77=0,"",IF(C70="[for completion]","",C70/$C$77))</f>
        <v>8.116458699943474E-2</v>
      </c>
      <c r="G70" s="30" t="str">
        <f t="shared" ref="G70:G76" si="1">IF($D$77=0,"",IF(D70="[Mark as ND1 if not relevant]","",D70/$D$77))</f>
        <v/>
      </c>
      <c r="H70" s="3"/>
      <c r="L70" s="3"/>
      <c r="M70" s="3"/>
    </row>
    <row r="71" spans="1:13" ht="14.1" customHeight="1" x14ac:dyDescent="0.25">
      <c r="A71" s="2" t="s">
        <v>208</v>
      </c>
      <c r="B71" s="3" t="s">
        <v>209</v>
      </c>
      <c r="C71" s="28">
        <f>SUM(C81:C82)</f>
        <v>171.018</v>
      </c>
      <c r="D71" s="2" t="s">
        <v>167</v>
      </c>
      <c r="E71" s="3"/>
      <c r="F71" s="30">
        <f t="shared" si="0"/>
        <v>6.8365579035483195E-2</v>
      </c>
      <c r="G71" s="30" t="str">
        <f t="shared" si="1"/>
        <v/>
      </c>
      <c r="H71" s="3"/>
      <c r="L71" s="3"/>
      <c r="M71" s="3"/>
    </row>
    <row r="72" spans="1:13" ht="14.1" customHeight="1" x14ac:dyDescent="0.25">
      <c r="A72" s="2" t="s">
        <v>210</v>
      </c>
      <c r="B72" s="3" t="s">
        <v>211</v>
      </c>
      <c r="C72" s="28">
        <v>41.869</v>
      </c>
      <c r="D72" s="2" t="s">
        <v>167</v>
      </c>
      <c r="E72" s="3"/>
      <c r="F72" s="30">
        <f t="shared" si="0"/>
        <v>1.6737410264630895E-2</v>
      </c>
      <c r="G72" s="30" t="str">
        <f t="shared" si="1"/>
        <v/>
      </c>
      <c r="H72" s="3"/>
      <c r="L72" s="3"/>
      <c r="M72" s="3"/>
    </row>
    <row r="73" spans="1:13" ht="14.1" customHeight="1" x14ac:dyDescent="0.25">
      <c r="A73" s="2" t="s">
        <v>212</v>
      </c>
      <c r="B73" s="3" t="s">
        <v>213</v>
      </c>
      <c r="C73" s="28">
        <v>48.893999999999998</v>
      </c>
      <c r="D73" s="2" t="s">
        <v>167</v>
      </c>
      <c r="E73" s="3"/>
      <c r="F73" s="30">
        <f t="shared" si="0"/>
        <v>1.9545700577488424E-2</v>
      </c>
      <c r="G73" s="30" t="str">
        <f t="shared" si="1"/>
        <v/>
      </c>
      <c r="H73" s="3"/>
      <c r="L73" s="3"/>
      <c r="M73" s="3"/>
    </row>
    <row r="74" spans="1:13" ht="14.1" customHeight="1" x14ac:dyDescent="0.25">
      <c r="A74" s="2" t="s">
        <v>214</v>
      </c>
      <c r="B74" s="3" t="s">
        <v>215</v>
      </c>
      <c r="C74" s="28">
        <v>20.989000000000001</v>
      </c>
      <c r="D74" s="2" t="s">
        <v>167</v>
      </c>
      <c r="E74" s="3"/>
      <c r="F74" s="30">
        <f t="shared" si="0"/>
        <v>8.3904918685504277E-3</v>
      </c>
      <c r="G74" s="30" t="str">
        <f t="shared" si="1"/>
        <v/>
      </c>
      <c r="H74" s="3"/>
      <c r="L74" s="3"/>
      <c r="M74" s="3"/>
    </row>
    <row r="75" spans="1:13" ht="14.1" customHeight="1" x14ac:dyDescent="0.25">
      <c r="A75" s="2" t="s">
        <v>216</v>
      </c>
      <c r="B75" s="3" t="s">
        <v>217</v>
      </c>
      <c r="C75" s="28">
        <v>454.113</v>
      </c>
      <c r="D75" s="2" t="s">
        <v>167</v>
      </c>
      <c r="E75" s="3"/>
      <c r="F75" s="30">
        <f t="shared" si="0"/>
        <v>0.18153468168578971</v>
      </c>
      <c r="G75" s="30" t="str">
        <f t="shared" si="1"/>
        <v/>
      </c>
      <c r="H75" s="3"/>
      <c r="L75" s="3"/>
      <c r="M75" s="3"/>
    </row>
    <row r="76" spans="1:13" ht="14.1" customHeight="1" x14ac:dyDescent="0.25">
      <c r="A76" s="2" t="s">
        <v>218</v>
      </c>
      <c r="B76" s="3" t="s">
        <v>219</v>
      </c>
      <c r="C76" s="28">
        <v>1561.604</v>
      </c>
      <c r="D76" s="2" t="s">
        <v>167</v>
      </c>
      <c r="E76" s="3"/>
      <c r="F76" s="30">
        <f t="shared" si="0"/>
        <v>0.62426154956862268</v>
      </c>
      <c r="G76" s="30" t="str">
        <f t="shared" si="1"/>
        <v/>
      </c>
      <c r="H76" s="3"/>
      <c r="L76" s="3"/>
      <c r="M76" s="3"/>
    </row>
    <row r="77" spans="1:13" ht="14.1" customHeight="1" x14ac:dyDescent="0.25">
      <c r="A77" s="2" t="s">
        <v>220</v>
      </c>
      <c r="B77" s="37" t="s">
        <v>189</v>
      </c>
      <c r="C77" s="28">
        <f>SUM(C70:C76)</f>
        <v>2501.5219999999999</v>
      </c>
      <c r="D77" s="32">
        <v>0</v>
      </c>
      <c r="F77" s="29">
        <f>SUM(F70:F76)</f>
        <v>1</v>
      </c>
      <c r="G77" s="29">
        <f>SUM(G70:G76)</f>
        <v>0</v>
      </c>
      <c r="H77" s="3"/>
      <c r="L77" s="3"/>
      <c r="M77" s="3"/>
    </row>
    <row r="78" spans="1:13" ht="14.1" customHeight="1" outlineLevel="1" x14ac:dyDescent="0.25">
      <c r="A78" s="2" t="s">
        <v>221</v>
      </c>
      <c r="B78" s="38" t="s">
        <v>222</v>
      </c>
      <c r="C78" s="28"/>
      <c r="D78" s="32"/>
      <c r="F78" s="30">
        <f>IF($C$77=0,"",IF(C78="[for completion]","",C78/$C$77))</f>
        <v>0</v>
      </c>
      <c r="G78" s="30" t="str">
        <f>IF($D$77=0,"",IF(D78="[for completion]","",D78/$D$77))</f>
        <v/>
      </c>
      <c r="H78" s="3"/>
      <c r="L78" s="3"/>
      <c r="M78" s="3"/>
    </row>
    <row r="79" spans="1:13" ht="14.1" customHeight="1" outlineLevel="1" x14ac:dyDescent="0.25">
      <c r="A79" s="2" t="s">
        <v>223</v>
      </c>
      <c r="B79" s="38" t="s">
        <v>224</v>
      </c>
      <c r="C79" s="28">
        <v>171.053</v>
      </c>
      <c r="D79" s="32"/>
      <c r="F79" s="30">
        <f>IF($C$77=0,"",IF(C79="[for completion]","",C79/$C$77))</f>
        <v>6.8379570517468971E-2</v>
      </c>
      <c r="G79" s="30" t="str">
        <f>IF($D$77=0,"",IF(D79="[for completion]","",D79/$D$77))</f>
        <v/>
      </c>
      <c r="H79" s="3"/>
      <c r="L79" s="3"/>
      <c r="M79" s="3"/>
    </row>
    <row r="80" spans="1:13" ht="14.1" customHeight="1" outlineLevel="1" x14ac:dyDescent="0.25">
      <c r="A80" s="2" t="s">
        <v>225</v>
      </c>
      <c r="B80" s="38" t="s">
        <v>226</v>
      </c>
      <c r="C80" s="28">
        <v>31.981999999999999</v>
      </c>
      <c r="D80" s="32"/>
      <c r="F80" s="30">
        <f>IF($C$77=0,"",IF(C80="[for completion]","",C80/$C$77))</f>
        <v>1.278501648196578E-2</v>
      </c>
      <c r="G80" s="30" t="str">
        <f>IF($D$77=0,"",IF(D80="[for completion]","",D80/$D$77))</f>
        <v/>
      </c>
      <c r="H80" s="3"/>
      <c r="L80" s="3"/>
      <c r="M80" s="3"/>
    </row>
    <row r="81" spans="1:13" ht="14.1" customHeight="1" outlineLevel="1" x14ac:dyDescent="0.25">
      <c r="A81" s="2" t="s">
        <v>227</v>
      </c>
      <c r="B81" s="38" t="s">
        <v>228</v>
      </c>
      <c r="C81" s="28">
        <v>147.374</v>
      </c>
      <c r="D81" s="32"/>
      <c r="F81" s="30">
        <f>IF($C$77=0,"",IF(C81="[for completion]","",C81/$C$77))</f>
        <v>5.8913733319155295E-2</v>
      </c>
      <c r="G81" s="30" t="str">
        <f>IF($D$77=0,"",IF(D81="[for completion]","",D81/$D$77))</f>
        <v/>
      </c>
      <c r="H81" s="3"/>
      <c r="L81" s="3"/>
      <c r="M81" s="3"/>
    </row>
    <row r="82" spans="1:13" ht="14.1" customHeight="1" outlineLevel="1" x14ac:dyDescent="0.25">
      <c r="A82" s="2" t="s">
        <v>229</v>
      </c>
      <c r="B82" s="38" t="s">
        <v>230</v>
      </c>
      <c r="C82" s="28">
        <v>23.643999999999998</v>
      </c>
      <c r="D82" s="32"/>
      <c r="F82" s="30">
        <f>IF($C$77=0,"",IF(C82="[for completion]","",C82/$C$77))</f>
        <v>9.4518457163278984E-3</v>
      </c>
      <c r="G82" s="30" t="str">
        <f>IF($D$77=0,"",IF(D82="[for completion]","",D82/$D$77))</f>
        <v/>
      </c>
      <c r="H82" s="3"/>
      <c r="L82" s="3"/>
      <c r="M82" s="3"/>
    </row>
    <row r="83" spans="1:13" ht="14.1" customHeight="1" outlineLevel="1" x14ac:dyDescent="0.25">
      <c r="A83" s="2" t="s">
        <v>231</v>
      </c>
      <c r="B83" s="38"/>
      <c r="C83" s="32"/>
      <c r="D83" s="32"/>
      <c r="F83" s="30"/>
      <c r="G83" s="30"/>
      <c r="H83" s="3"/>
      <c r="L83" s="3"/>
      <c r="M83" s="3"/>
    </row>
    <row r="84" spans="1:13" ht="14.1" customHeight="1" outlineLevel="1" x14ac:dyDescent="0.25">
      <c r="A84" s="2" t="s">
        <v>232</v>
      </c>
      <c r="B84" s="38"/>
      <c r="C84" s="32"/>
      <c r="D84" s="32"/>
      <c r="F84" s="30"/>
      <c r="G84" s="30"/>
      <c r="H84" s="3"/>
      <c r="L84" s="3"/>
      <c r="M84" s="3"/>
    </row>
    <row r="85" spans="1:13" ht="14.1" customHeight="1" outlineLevel="1" x14ac:dyDescent="0.25">
      <c r="A85" s="2" t="s">
        <v>233</v>
      </c>
      <c r="B85" s="38"/>
      <c r="C85" s="32"/>
      <c r="D85" s="32"/>
      <c r="F85" s="30"/>
      <c r="G85" s="30"/>
      <c r="H85" s="3"/>
      <c r="L85" s="3"/>
      <c r="M85" s="3"/>
    </row>
    <row r="86" spans="1:13" ht="14.1" customHeight="1" outlineLevel="1" x14ac:dyDescent="0.25">
      <c r="A86" s="2" t="s">
        <v>234</v>
      </c>
      <c r="B86" s="37"/>
      <c r="C86" s="32"/>
      <c r="D86" s="32"/>
      <c r="F86" s="30">
        <f>IF($C$77=0,"",IF(C86="[for completion]","",C86/$C$77))</f>
        <v>0</v>
      </c>
      <c r="G86" s="30" t="str">
        <f>IF($D$77=0,"",IF(D86="[for completion]","",D86/$D$77))</f>
        <v/>
      </c>
      <c r="H86" s="3"/>
      <c r="L86" s="3"/>
      <c r="M86" s="3"/>
    </row>
    <row r="87" spans="1:13" ht="14.1" customHeight="1" outlineLevel="1" x14ac:dyDescent="0.25">
      <c r="A87" s="2" t="s">
        <v>235</v>
      </c>
      <c r="B87" s="38"/>
      <c r="C87" s="32"/>
      <c r="D87" s="32"/>
      <c r="F87" s="30">
        <f>IF($C$77=0,"",IF(C87="[for completion]","",C87/$C$77))</f>
        <v>0</v>
      </c>
      <c r="G87" s="30" t="str">
        <f>IF($D$77=0,"",IF(D87="[for completion]","",D87/$D$77))</f>
        <v/>
      </c>
      <c r="H87" s="3"/>
      <c r="L87" s="3"/>
      <c r="M87" s="3"/>
    </row>
    <row r="88" spans="1:13" ht="15" customHeight="1" x14ac:dyDescent="0.25">
      <c r="A88" s="24"/>
      <c r="B88" s="25" t="s">
        <v>236</v>
      </c>
      <c r="C88" s="24" t="s">
        <v>603</v>
      </c>
      <c r="D88" s="24" t="s">
        <v>604</v>
      </c>
      <c r="E88" s="26"/>
      <c r="F88" s="27" t="s">
        <v>605</v>
      </c>
      <c r="G88" s="27" t="s">
        <v>606</v>
      </c>
      <c r="H88" s="3"/>
      <c r="L88" s="3"/>
      <c r="M88" s="3"/>
    </row>
    <row r="89" spans="1:13" ht="14.85" customHeight="1" x14ac:dyDescent="0.25">
      <c r="A89" s="2" t="s">
        <v>237</v>
      </c>
      <c r="B89" s="2" t="s">
        <v>203</v>
      </c>
      <c r="C89" s="28">
        <v>9</v>
      </c>
      <c r="D89" s="2" t="s">
        <v>167</v>
      </c>
      <c r="E89" s="20"/>
      <c r="F89" s="36"/>
      <c r="G89" s="36"/>
      <c r="H89" s="3"/>
      <c r="L89" s="3"/>
      <c r="M89" s="3"/>
    </row>
    <row r="90" spans="1:13" ht="13.9" customHeight="1" x14ac:dyDescent="0.25">
      <c r="C90" s="28"/>
      <c r="E90" s="20"/>
      <c r="F90" s="36"/>
      <c r="G90" s="36"/>
      <c r="H90" s="3"/>
      <c r="L90" s="3"/>
      <c r="M90" s="3"/>
    </row>
    <row r="91" spans="1:13" ht="14.85" customHeight="1" x14ac:dyDescent="0.25">
      <c r="A91" s="2" t="s">
        <v>238</v>
      </c>
      <c r="B91" s="2" t="s">
        <v>239</v>
      </c>
      <c r="E91" s="20"/>
      <c r="F91" s="36"/>
      <c r="G91" s="36"/>
      <c r="H91" s="3"/>
      <c r="L91" s="3"/>
      <c r="M91" s="3"/>
    </row>
    <row r="92" spans="1:13" ht="14.85" customHeight="1" x14ac:dyDescent="0.25">
      <c r="A92" s="2" t="s">
        <v>238</v>
      </c>
      <c r="B92" s="2" t="s">
        <v>206</v>
      </c>
      <c r="E92" s="20"/>
      <c r="F92" s="36"/>
      <c r="G92" s="36"/>
      <c r="H92" s="3"/>
      <c r="L92" s="3"/>
      <c r="M92" s="3"/>
    </row>
    <row r="93" spans="1:13" ht="14.85" customHeight="1" x14ac:dyDescent="0.25">
      <c r="A93" s="2" t="s">
        <v>240</v>
      </c>
      <c r="B93" s="3" t="s">
        <v>207</v>
      </c>
      <c r="C93" s="28">
        <f>SUM(C102:C103)</f>
        <v>50.701999999999998</v>
      </c>
      <c r="D93" s="2" t="s">
        <v>167</v>
      </c>
      <c r="E93" s="3"/>
      <c r="F93" s="30">
        <f t="shared" ref="F93:F99" si="2">IF($C$100=0,"",IF(C93="[for completion]","",C93/$C$100))</f>
        <v>2.1084647987597557E-2</v>
      </c>
      <c r="G93" s="30" t="str">
        <f t="shared" ref="G93:G99" si="3">IF($D$100=0,"",IF(D93="[Mark as ND1 if not relevant]","",D93/$D$100))</f>
        <v/>
      </c>
      <c r="H93" s="3"/>
      <c r="L93" s="3"/>
      <c r="M93" s="3"/>
    </row>
    <row r="94" spans="1:13" ht="14.85" customHeight="1" x14ac:dyDescent="0.25">
      <c r="A94" s="2" t="s">
        <v>241</v>
      </c>
      <c r="B94" s="3" t="s">
        <v>209</v>
      </c>
      <c r="C94" s="28">
        <f>SUM(C104:C105)</f>
        <v>159.11700000000002</v>
      </c>
      <c r="D94" s="2" t="s">
        <v>167</v>
      </c>
      <c r="E94" s="3"/>
      <c r="F94" s="30">
        <f t="shared" si="2"/>
        <v>6.6169498912124994E-2</v>
      </c>
      <c r="G94" s="30" t="str">
        <f t="shared" si="3"/>
        <v/>
      </c>
      <c r="H94" s="3"/>
      <c r="L94" s="3"/>
      <c r="M94" s="3"/>
    </row>
    <row r="95" spans="1:13" ht="14.85" customHeight="1" x14ac:dyDescent="0.25">
      <c r="A95" s="2" t="s">
        <v>242</v>
      </c>
      <c r="B95" s="3" t="s">
        <v>211</v>
      </c>
      <c r="C95" s="28">
        <v>163.99199999999999</v>
      </c>
      <c r="D95" s="2" t="s">
        <v>167</v>
      </c>
      <c r="E95" s="3"/>
      <c r="F95" s="30">
        <f t="shared" si="2"/>
        <v>6.8196788938939268E-2</v>
      </c>
      <c r="G95" s="30" t="str">
        <f t="shared" si="3"/>
        <v/>
      </c>
      <c r="H95" s="3"/>
      <c r="L95" s="3"/>
      <c r="M95" s="3"/>
    </row>
    <row r="96" spans="1:13" ht="14.85" customHeight="1" x14ac:dyDescent="0.25">
      <c r="A96" s="2" t="s">
        <v>243</v>
      </c>
      <c r="B96" s="3" t="s">
        <v>213</v>
      </c>
      <c r="C96" s="28">
        <v>57.457000000000001</v>
      </c>
      <c r="D96" s="2" t="s">
        <v>167</v>
      </c>
      <c r="E96" s="3"/>
      <c r="F96" s="30">
        <f t="shared" si="2"/>
        <v>2.3893744219624334E-2</v>
      </c>
      <c r="G96" s="30" t="str">
        <f t="shared" si="3"/>
        <v/>
      </c>
      <c r="H96" s="3"/>
      <c r="L96" s="3"/>
      <c r="M96" s="3"/>
    </row>
    <row r="97" spans="1:14" ht="14.85" customHeight="1" x14ac:dyDescent="0.25">
      <c r="A97" s="2" t="s">
        <v>244</v>
      </c>
      <c r="B97" s="3" t="s">
        <v>215</v>
      </c>
      <c r="C97" s="28">
        <v>117.398</v>
      </c>
      <c r="D97" s="2" t="s">
        <v>167</v>
      </c>
      <c r="E97" s="3"/>
      <c r="F97" s="30">
        <f t="shared" si="2"/>
        <v>4.8820470680603884E-2</v>
      </c>
      <c r="G97" s="30" t="str">
        <f t="shared" si="3"/>
        <v/>
      </c>
      <c r="H97" s="3"/>
      <c r="L97" s="3"/>
      <c r="M97" s="3"/>
    </row>
    <row r="98" spans="1:14" ht="14.85" customHeight="1" x14ac:dyDescent="0.25">
      <c r="A98" s="2" t="s">
        <v>245</v>
      </c>
      <c r="B98" s="3" t="s">
        <v>217</v>
      </c>
      <c r="C98" s="28">
        <v>566.18700000000001</v>
      </c>
      <c r="D98" s="2" t="s">
        <v>167</v>
      </c>
      <c r="E98" s="3"/>
      <c r="F98" s="30">
        <f t="shared" si="2"/>
        <v>0.23545133505885171</v>
      </c>
      <c r="G98" s="30" t="str">
        <f t="shared" si="3"/>
        <v/>
      </c>
      <c r="H98" s="3"/>
      <c r="L98" s="3"/>
      <c r="M98" s="3"/>
    </row>
    <row r="99" spans="1:14" ht="14.85" customHeight="1" x14ac:dyDescent="0.25">
      <c r="A99" s="2" t="s">
        <v>246</v>
      </c>
      <c r="B99" s="3" t="s">
        <v>219</v>
      </c>
      <c r="C99" s="28">
        <v>1289.835</v>
      </c>
      <c r="D99" s="2" t="s">
        <v>167</v>
      </c>
      <c r="E99" s="3"/>
      <c r="F99" s="30">
        <f t="shared" si="2"/>
        <v>0.53638351420225827</v>
      </c>
      <c r="G99" s="30" t="str">
        <f t="shared" si="3"/>
        <v/>
      </c>
      <c r="H99" s="3"/>
      <c r="L99" s="3"/>
      <c r="M99" s="3"/>
    </row>
    <row r="100" spans="1:14" ht="14.1" customHeight="1" x14ac:dyDescent="0.25">
      <c r="A100" s="2" t="s">
        <v>247</v>
      </c>
      <c r="B100" s="37" t="s">
        <v>189</v>
      </c>
      <c r="C100" s="28">
        <f>SUM(C93:C99)</f>
        <v>2404.6880000000001</v>
      </c>
      <c r="D100" s="32">
        <f>SUM(D93:D99)</f>
        <v>0</v>
      </c>
      <c r="F100" s="29">
        <f>SUM(F93:F99)</f>
        <v>1</v>
      </c>
      <c r="G100" s="29">
        <f>SUM(G93:G99)</f>
        <v>0</v>
      </c>
      <c r="H100" s="3"/>
      <c r="L100" s="3"/>
      <c r="M100" s="3"/>
    </row>
    <row r="101" spans="1:14" ht="14.85" customHeight="1" outlineLevel="1" x14ac:dyDescent="0.25">
      <c r="A101" s="2" t="s">
        <v>248</v>
      </c>
      <c r="B101" s="38" t="s">
        <v>222</v>
      </c>
      <c r="C101" s="32"/>
      <c r="D101" s="32"/>
      <c r="F101" s="30">
        <f>IF($C$100=0,"",IF(C101="[for completion]","",C101/$C$100))</f>
        <v>0</v>
      </c>
      <c r="G101" s="30" t="str">
        <f>IF($D$100=0,"",IF(D101="[for completion]","",D101/$D$100))</f>
        <v/>
      </c>
      <c r="H101" s="3"/>
      <c r="L101" s="3"/>
      <c r="M101" s="3"/>
    </row>
    <row r="102" spans="1:14" ht="14.85" customHeight="1" outlineLevel="1" x14ac:dyDescent="0.25">
      <c r="A102" s="2" t="s">
        <v>249</v>
      </c>
      <c r="B102" s="38" t="s">
        <v>224</v>
      </c>
      <c r="C102" s="28">
        <v>48.838000000000001</v>
      </c>
      <c r="D102" s="32"/>
      <c r="F102" s="30">
        <f>IF($C$100=0,"",IF(C102="[for completion]","",C102/$C$100))</f>
        <v>2.0309495452216671E-2</v>
      </c>
      <c r="G102" s="30" t="str">
        <f>IF($D$100=0,"",IF(D102="[for completion]","",D102/$D$100))</f>
        <v/>
      </c>
      <c r="H102" s="3"/>
      <c r="L102" s="3"/>
      <c r="M102" s="3"/>
    </row>
    <row r="103" spans="1:14" ht="14.85" customHeight="1" outlineLevel="1" x14ac:dyDescent="0.25">
      <c r="A103" s="2" t="s">
        <v>250</v>
      </c>
      <c r="B103" s="38" t="s">
        <v>226</v>
      </c>
      <c r="C103" s="28">
        <v>1.8640000000000001</v>
      </c>
      <c r="D103" s="32"/>
      <c r="F103" s="30">
        <f>IF($C$100=0,"",IF(C103="[for completion]","",C103/$C$100))</f>
        <v>7.7515253538088934E-4</v>
      </c>
      <c r="G103" s="30" t="str">
        <f>IF($D$100=0,"",IF(D103="[for completion]","",D103/$D$100))</f>
        <v/>
      </c>
      <c r="H103" s="3"/>
      <c r="L103" s="3"/>
      <c r="M103" s="3"/>
    </row>
    <row r="104" spans="1:14" ht="14.85" customHeight="1" outlineLevel="1" x14ac:dyDescent="0.25">
      <c r="A104" s="2" t="s">
        <v>251</v>
      </c>
      <c r="B104" s="38" t="s">
        <v>228</v>
      </c>
      <c r="C104" s="28">
        <v>77.168000000000006</v>
      </c>
      <c r="D104" s="32"/>
      <c r="F104" s="30">
        <f>IF($C$100=0,"",IF(C104="[for completion]","",C104/$C$100))</f>
        <v>3.209064959778566E-2</v>
      </c>
      <c r="G104" s="30" t="str">
        <f>IF($D$100=0,"",IF(D104="[for completion]","",D104/$D$100))</f>
        <v/>
      </c>
      <c r="H104" s="3"/>
      <c r="L104" s="3"/>
      <c r="M104" s="3"/>
    </row>
    <row r="105" spans="1:14" ht="14.85" customHeight="1" outlineLevel="1" x14ac:dyDescent="0.25">
      <c r="A105" s="2" t="s">
        <v>252</v>
      </c>
      <c r="B105" s="38" t="s">
        <v>230</v>
      </c>
      <c r="C105" s="28">
        <v>81.948999999999998</v>
      </c>
      <c r="D105" s="32"/>
      <c r="F105" s="30">
        <f>IF($C$100=0,"",IF(C105="[for completion]","",C105/$C$100))</f>
        <v>3.407884931433932E-2</v>
      </c>
      <c r="G105" s="30" t="str">
        <f>IF($D$100=0,"",IF(D105="[for completion]","",D105/$D$100))</f>
        <v/>
      </c>
      <c r="H105" s="3"/>
      <c r="L105" s="3"/>
      <c r="M105" s="3"/>
    </row>
    <row r="106" spans="1:14" ht="14.85" customHeight="1" outlineLevel="1" x14ac:dyDescent="0.25">
      <c r="A106" s="2" t="s">
        <v>253</v>
      </c>
      <c r="B106" s="38"/>
      <c r="C106" s="32"/>
      <c r="D106" s="32"/>
      <c r="F106" s="30"/>
      <c r="G106" s="30"/>
      <c r="H106" s="3"/>
      <c r="L106" s="3"/>
      <c r="M106" s="3"/>
    </row>
    <row r="107" spans="1:14" ht="14.85" customHeight="1" outlineLevel="1" x14ac:dyDescent="0.25">
      <c r="A107" s="2" t="s">
        <v>254</v>
      </c>
      <c r="B107" s="38"/>
      <c r="C107" s="32"/>
      <c r="D107" s="32"/>
      <c r="F107" s="30"/>
      <c r="G107" s="30"/>
      <c r="H107" s="3"/>
      <c r="L107" s="3"/>
      <c r="M107" s="3"/>
    </row>
    <row r="108" spans="1:14" ht="14.85" customHeight="1" outlineLevel="1" x14ac:dyDescent="0.25">
      <c r="A108" s="2" t="s">
        <v>255</v>
      </c>
      <c r="B108" s="37"/>
      <c r="C108" s="32"/>
      <c r="D108" s="32"/>
      <c r="F108" s="30">
        <f>IF($C$100=0,"",IF(C108="[for completion]","",C108/$C$100))</f>
        <v>0</v>
      </c>
      <c r="G108" s="30" t="str">
        <f>IF($D$100=0,"",IF(D108="[for completion]","",D108/$D$100))</f>
        <v/>
      </c>
      <c r="H108" s="3"/>
      <c r="L108" s="3"/>
      <c r="M108" s="3"/>
    </row>
    <row r="109" spans="1:14" ht="14.85" customHeight="1" outlineLevel="1" x14ac:dyDescent="0.25">
      <c r="A109" s="2" t="s">
        <v>256</v>
      </c>
      <c r="B109" s="38"/>
      <c r="C109" s="32"/>
      <c r="D109" s="32"/>
      <c r="F109" s="30">
        <f>IF($C$100=0,"",IF(C109="[for completion]","",C109/$C$100))</f>
        <v>0</v>
      </c>
      <c r="G109" s="30" t="str">
        <f>IF($D$100=0,"",IF(D109="[for completion]","",D109/$D$100))</f>
        <v/>
      </c>
      <c r="H109" s="3"/>
      <c r="L109" s="3"/>
      <c r="M109" s="3"/>
    </row>
    <row r="110" spans="1:14" ht="14.85" customHeight="1" outlineLevel="1" x14ac:dyDescent="0.25">
      <c r="A110" s="2" t="s">
        <v>257</v>
      </c>
      <c r="B110" s="38"/>
      <c r="C110" s="32"/>
      <c r="D110" s="32"/>
      <c r="F110" s="30">
        <f>IF($C$100=0,"",IF(C110="[for completion]","",C110/$C$100))</f>
        <v>0</v>
      </c>
      <c r="G110" s="30" t="str">
        <f>IF($D$100=0,"",IF(D110="[for completion]","",D110/$D$100))</f>
        <v/>
      </c>
      <c r="H110" s="3"/>
      <c r="L110" s="3"/>
      <c r="M110" s="3"/>
    </row>
    <row r="111" spans="1:14" ht="15" customHeight="1" x14ac:dyDescent="0.25">
      <c r="A111" s="24"/>
      <c r="B111" s="25" t="s">
        <v>258</v>
      </c>
      <c r="C111" s="27" t="s">
        <v>259</v>
      </c>
      <c r="D111" s="27" t="s">
        <v>260</v>
      </c>
      <c r="E111" s="26"/>
      <c r="F111" s="27" t="s">
        <v>261</v>
      </c>
      <c r="G111" s="27" t="s">
        <v>262</v>
      </c>
      <c r="H111" s="3"/>
      <c r="L111" s="3"/>
      <c r="M111" s="3"/>
    </row>
    <row r="112" spans="1:14" s="39" customFormat="1" ht="14.85" customHeight="1" x14ac:dyDescent="0.25">
      <c r="A112" s="2" t="s">
        <v>263</v>
      </c>
      <c r="B112" s="2" t="s">
        <v>53</v>
      </c>
      <c r="C112" s="28" t="s">
        <v>264</v>
      </c>
      <c r="D112" s="28">
        <v>2418.6089999999999</v>
      </c>
      <c r="E112" s="30"/>
      <c r="F112" s="30" t="str">
        <f t="shared" ref="F112:F127" si="4">IF(C112="ND3","ND3",C112/$C$127)</f>
        <v>ND3</v>
      </c>
      <c r="G112" s="30">
        <f t="shared" ref="G112:G118" si="5">IF($D$127=0,"",IF(D112="[for completion]","",D112/$D$127))</f>
        <v>0.96685613821042338</v>
      </c>
      <c r="H112" s="3"/>
      <c r="I112" s="2"/>
      <c r="J112" s="2"/>
      <c r="K112" s="2"/>
      <c r="L112" s="3"/>
      <c r="M112" s="3"/>
      <c r="N112" s="3"/>
    </row>
    <row r="113" spans="1:14" s="39" customFormat="1" ht="15" customHeight="1" x14ac:dyDescent="0.25">
      <c r="A113" s="2" t="s">
        <v>265</v>
      </c>
      <c r="B113" s="2" t="s">
        <v>266</v>
      </c>
      <c r="C113" s="28" t="s">
        <v>264</v>
      </c>
      <c r="D113" s="28">
        <v>0</v>
      </c>
      <c r="E113" s="30"/>
      <c r="F113" s="30" t="str">
        <f t="shared" si="4"/>
        <v>ND3</v>
      </c>
      <c r="G113" s="30">
        <f t="shared" si="5"/>
        <v>0</v>
      </c>
      <c r="H113" s="3"/>
      <c r="I113" s="2"/>
      <c r="J113" s="2"/>
      <c r="K113" s="2"/>
      <c r="L113" s="3"/>
      <c r="M113" s="3"/>
      <c r="N113" s="3"/>
    </row>
    <row r="114" spans="1:14" s="39" customFormat="1" ht="15" customHeight="1" x14ac:dyDescent="0.25">
      <c r="A114" s="2" t="s">
        <v>267</v>
      </c>
      <c r="B114" s="2" t="s">
        <v>268</v>
      </c>
      <c r="C114" s="28" t="s">
        <v>264</v>
      </c>
      <c r="D114" s="28">
        <v>0</v>
      </c>
      <c r="E114" s="30"/>
      <c r="F114" s="30" t="str">
        <f t="shared" si="4"/>
        <v>ND3</v>
      </c>
      <c r="G114" s="30">
        <f t="shared" si="5"/>
        <v>0</v>
      </c>
      <c r="H114" s="3"/>
      <c r="I114" s="2"/>
      <c r="J114" s="2"/>
      <c r="K114" s="2"/>
      <c r="L114" s="3"/>
      <c r="M114" s="3"/>
      <c r="N114" s="3"/>
    </row>
    <row r="115" spans="1:14" s="39" customFormat="1" ht="15" customHeight="1" x14ac:dyDescent="0.25">
      <c r="A115" s="2" t="s">
        <v>269</v>
      </c>
      <c r="B115" s="2" t="s">
        <v>270</v>
      </c>
      <c r="C115" s="28" t="s">
        <v>264</v>
      </c>
      <c r="D115" s="28">
        <v>11.919</v>
      </c>
      <c r="E115" s="30"/>
      <c r="F115" s="30" t="str">
        <f t="shared" si="4"/>
        <v>ND3</v>
      </c>
      <c r="G115" s="30">
        <f t="shared" si="5"/>
        <v>4.7647049652631071E-3</v>
      </c>
      <c r="H115" s="3"/>
      <c r="I115" s="2"/>
      <c r="J115" s="2"/>
      <c r="K115" s="2"/>
      <c r="L115" s="3"/>
      <c r="M115" s="3"/>
      <c r="N115" s="3"/>
    </row>
    <row r="116" spans="1:14" s="39" customFormat="1" ht="15" customHeight="1" x14ac:dyDescent="0.25">
      <c r="A116" s="2" t="s">
        <v>271</v>
      </c>
      <c r="B116" s="2" t="s">
        <v>272</v>
      </c>
      <c r="C116" s="28" t="s">
        <v>264</v>
      </c>
      <c r="D116" s="28">
        <v>70.991</v>
      </c>
      <c r="E116" s="30"/>
      <c r="F116" s="30" t="str">
        <f t="shared" si="4"/>
        <v>ND3</v>
      </c>
      <c r="G116" s="30">
        <f t="shared" si="5"/>
        <v>2.8379156824313551E-2</v>
      </c>
      <c r="H116" s="3"/>
      <c r="I116" s="2"/>
      <c r="J116" s="2"/>
      <c r="K116" s="2"/>
      <c r="L116" s="3"/>
      <c r="M116" s="3"/>
      <c r="N116" s="3"/>
    </row>
    <row r="117" spans="1:14" ht="15" customHeight="1" x14ac:dyDescent="0.25">
      <c r="A117" s="2" t="s">
        <v>273</v>
      </c>
      <c r="B117" s="2" t="s">
        <v>274</v>
      </c>
      <c r="C117" s="28" t="s">
        <v>264</v>
      </c>
      <c r="D117" s="28">
        <v>0</v>
      </c>
      <c r="F117" s="30" t="str">
        <f t="shared" si="4"/>
        <v>ND3</v>
      </c>
      <c r="G117" s="30">
        <f t="shared" si="5"/>
        <v>0</v>
      </c>
      <c r="H117" s="3"/>
      <c r="L117" s="3"/>
      <c r="M117" s="3"/>
    </row>
    <row r="118" spans="1:14" ht="15" customHeight="1" x14ac:dyDescent="0.25">
      <c r="A118" s="2" t="s">
        <v>275</v>
      </c>
      <c r="B118" s="2" t="s">
        <v>276</v>
      </c>
      <c r="C118" s="28" t="s">
        <v>264</v>
      </c>
      <c r="D118" s="28">
        <v>0</v>
      </c>
      <c r="F118" s="30" t="str">
        <f t="shared" si="4"/>
        <v>ND3</v>
      </c>
      <c r="G118" s="30">
        <f t="shared" si="5"/>
        <v>0</v>
      </c>
      <c r="H118" s="3"/>
      <c r="L118" s="3"/>
      <c r="M118" s="3"/>
    </row>
    <row r="119" spans="1:14" ht="15" customHeight="1" x14ac:dyDescent="0.25">
      <c r="A119" s="2" t="s">
        <v>277</v>
      </c>
      <c r="B119" s="2" t="s">
        <v>278</v>
      </c>
      <c r="C119" s="28" t="s">
        <v>264</v>
      </c>
      <c r="D119" s="40">
        <v>0</v>
      </c>
      <c r="F119" s="30" t="str">
        <f t="shared" si="4"/>
        <v>ND3</v>
      </c>
      <c r="G119" s="30"/>
      <c r="H119" s="3"/>
      <c r="L119" s="3"/>
      <c r="M119" s="3"/>
    </row>
    <row r="120" spans="1:14" ht="15" customHeight="1" x14ac:dyDescent="0.25">
      <c r="A120" s="2" t="s">
        <v>279</v>
      </c>
      <c r="B120" s="2" t="s">
        <v>57</v>
      </c>
      <c r="C120" s="28" t="s">
        <v>264</v>
      </c>
      <c r="D120" s="28">
        <v>0</v>
      </c>
      <c r="F120" s="30" t="str">
        <f t="shared" si="4"/>
        <v>ND3</v>
      </c>
      <c r="G120" s="30">
        <f>IF($D$127=0,"",IF(D120="[for completion]","",D120/$D$127))</f>
        <v>0</v>
      </c>
      <c r="H120" s="3"/>
      <c r="L120" s="3"/>
      <c r="M120" s="3"/>
    </row>
    <row r="121" spans="1:14" ht="15" customHeight="1" x14ac:dyDescent="0.25">
      <c r="A121" s="2" t="s">
        <v>280</v>
      </c>
      <c r="B121" s="2" t="s">
        <v>58</v>
      </c>
      <c r="C121" s="28" t="s">
        <v>264</v>
      </c>
      <c r="D121" s="28">
        <v>0</v>
      </c>
      <c r="F121" s="30" t="str">
        <f t="shared" si="4"/>
        <v>ND3</v>
      </c>
      <c r="G121" s="30">
        <f>IF($D$127=0,"",IF(D121="[for completion]","",D121/$D$127))</f>
        <v>0</v>
      </c>
      <c r="H121" s="3"/>
      <c r="L121" s="3"/>
      <c r="M121" s="3"/>
    </row>
    <row r="122" spans="1:14" ht="15" customHeight="1" x14ac:dyDescent="0.25">
      <c r="A122" s="2" t="s">
        <v>281</v>
      </c>
      <c r="B122" s="2" t="s">
        <v>60</v>
      </c>
      <c r="C122" s="28" t="s">
        <v>264</v>
      </c>
      <c r="D122" s="28">
        <v>0</v>
      </c>
      <c r="F122" s="30" t="str">
        <f t="shared" si="4"/>
        <v>ND3</v>
      </c>
      <c r="G122" s="30">
        <f>IF($D$127=0,"",IF(D122="[for completion]","",D122/$D$127))</f>
        <v>0</v>
      </c>
      <c r="H122" s="3"/>
      <c r="L122" s="3"/>
      <c r="M122" s="3"/>
    </row>
    <row r="123" spans="1:14" ht="15" customHeight="1" x14ac:dyDescent="0.25">
      <c r="A123" s="2" t="s">
        <v>282</v>
      </c>
      <c r="B123" s="2" t="s">
        <v>283</v>
      </c>
      <c r="C123" s="28" t="s">
        <v>264</v>
      </c>
      <c r="D123" s="40">
        <v>0</v>
      </c>
      <c r="F123" s="30" t="str">
        <f t="shared" si="4"/>
        <v>ND3</v>
      </c>
      <c r="G123" s="30"/>
      <c r="H123" s="3"/>
      <c r="L123" s="3"/>
      <c r="M123" s="3"/>
    </row>
    <row r="124" spans="1:14" ht="15" customHeight="1" x14ac:dyDescent="0.25">
      <c r="A124" s="2" t="s">
        <v>284</v>
      </c>
      <c r="B124" s="2" t="s">
        <v>63</v>
      </c>
      <c r="C124" s="28" t="s">
        <v>264</v>
      </c>
      <c r="D124" s="28">
        <v>0</v>
      </c>
      <c r="F124" s="30" t="str">
        <f t="shared" si="4"/>
        <v>ND3</v>
      </c>
      <c r="G124" s="30">
        <f>IF($D$127=0,"",IF(D124="[for completion]","",D124/$D$127))</f>
        <v>0</v>
      </c>
      <c r="H124" s="3"/>
      <c r="L124" s="3"/>
      <c r="M124" s="3"/>
    </row>
    <row r="125" spans="1:14" ht="15" customHeight="1" x14ac:dyDescent="0.25">
      <c r="A125" s="2" t="s">
        <v>285</v>
      </c>
      <c r="B125" s="2" t="s">
        <v>286</v>
      </c>
      <c r="C125" s="28" t="s">
        <v>264</v>
      </c>
      <c r="D125" s="40">
        <v>0</v>
      </c>
      <c r="F125" s="30" t="str">
        <f t="shared" si="4"/>
        <v>ND3</v>
      </c>
      <c r="G125" s="30"/>
      <c r="H125" s="3"/>
      <c r="L125" s="3"/>
      <c r="M125" s="3"/>
    </row>
    <row r="126" spans="1:14" ht="15" customHeight="1" x14ac:dyDescent="0.25">
      <c r="A126" s="2" t="s">
        <v>287</v>
      </c>
      <c r="B126" s="2" t="s">
        <v>288</v>
      </c>
      <c r="C126" s="28" t="s">
        <v>264</v>
      </c>
      <c r="D126" s="28">
        <v>0</v>
      </c>
      <c r="F126" s="30" t="str">
        <f t="shared" si="4"/>
        <v>ND3</v>
      </c>
      <c r="G126" s="30">
        <f>IF($D$127=0,"",IF(D126="[for completion]","",D126/$D$127))</f>
        <v>0</v>
      </c>
      <c r="H126" s="3"/>
      <c r="L126" s="3"/>
      <c r="M126" s="3"/>
    </row>
    <row r="127" spans="1:14" ht="14.85" customHeight="1" x14ac:dyDescent="0.25">
      <c r="A127" s="2" t="s">
        <v>289</v>
      </c>
      <c r="B127" s="37" t="s">
        <v>189</v>
      </c>
      <c r="C127" s="28" t="str">
        <f>IF(NOT(SUM(C112:C126)=0),SUM(C112:C126),"ND3")</f>
        <v>ND3</v>
      </c>
      <c r="D127" s="28">
        <f>SUM(D112:D126)</f>
        <v>2501.5189999999998</v>
      </c>
      <c r="F127" s="41" t="str">
        <f t="shared" si="4"/>
        <v>ND3</v>
      </c>
      <c r="G127" s="29">
        <f>SUM(G112:G126)</f>
        <v>1</v>
      </c>
      <c r="H127" s="3"/>
      <c r="L127" s="3"/>
      <c r="M127" s="3"/>
    </row>
    <row r="128" spans="1:14" ht="14.1" hidden="1" customHeight="1" outlineLevel="1" x14ac:dyDescent="0.25">
      <c r="A128" s="2" t="s">
        <v>290</v>
      </c>
      <c r="B128" s="34" t="s">
        <v>191</v>
      </c>
      <c r="F128" s="30" t="e">
        <f>#VALUE!</f>
        <v>#VALUE!</v>
      </c>
      <c r="G128" s="30">
        <v>0</v>
      </c>
      <c r="H128" s="3"/>
      <c r="L128" s="3"/>
      <c r="M128" s="3"/>
    </row>
    <row r="129" spans="1:14" ht="14.1" hidden="1" customHeight="1" outlineLevel="1" x14ac:dyDescent="0.25">
      <c r="A129" s="2" t="s">
        <v>291</v>
      </c>
      <c r="B129" s="34" t="s">
        <v>191</v>
      </c>
      <c r="F129" s="30" t="e">
        <f>#VALUE!</f>
        <v>#VALUE!</v>
      </c>
      <c r="G129" s="30">
        <v>0</v>
      </c>
      <c r="H129" s="3"/>
      <c r="L129" s="3"/>
      <c r="M129" s="3"/>
    </row>
    <row r="130" spans="1:14" ht="14.1" hidden="1" customHeight="1" outlineLevel="1" x14ac:dyDescent="0.25">
      <c r="A130" s="2" t="s">
        <v>292</v>
      </c>
      <c r="B130" s="34" t="s">
        <v>191</v>
      </c>
      <c r="F130" s="30" t="e">
        <f>#VALUE!</f>
        <v>#VALUE!</v>
      </c>
      <c r="G130" s="30">
        <v>0</v>
      </c>
      <c r="H130" s="3"/>
      <c r="L130" s="3"/>
      <c r="M130" s="3"/>
    </row>
    <row r="131" spans="1:14" ht="14.1" hidden="1" customHeight="1" outlineLevel="1" x14ac:dyDescent="0.25">
      <c r="A131" s="2" t="s">
        <v>293</v>
      </c>
      <c r="B131" s="34" t="s">
        <v>191</v>
      </c>
      <c r="F131" s="30" t="e">
        <f>#VALUE!</f>
        <v>#VALUE!</v>
      </c>
      <c r="G131" s="30">
        <v>0</v>
      </c>
      <c r="H131" s="3"/>
      <c r="L131" s="3"/>
      <c r="M131" s="3"/>
    </row>
    <row r="132" spans="1:14" ht="14.1" hidden="1" customHeight="1" outlineLevel="1" x14ac:dyDescent="0.25">
      <c r="A132" s="2" t="s">
        <v>294</v>
      </c>
      <c r="B132" s="34" t="s">
        <v>191</v>
      </c>
      <c r="F132" s="30" t="e">
        <f>#VALUE!</f>
        <v>#VALUE!</v>
      </c>
      <c r="G132" s="30">
        <v>0</v>
      </c>
      <c r="H132" s="3"/>
      <c r="L132" s="3"/>
      <c r="M132" s="3"/>
    </row>
    <row r="133" spans="1:14" ht="14.1" hidden="1" customHeight="1" outlineLevel="1" x14ac:dyDescent="0.25">
      <c r="A133" s="2" t="s">
        <v>295</v>
      </c>
      <c r="B133" s="34" t="s">
        <v>191</v>
      </c>
      <c r="F133" s="30" t="e">
        <f>#VALUE!</f>
        <v>#VALUE!</v>
      </c>
      <c r="G133" s="30">
        <v>0</v>
      </c>
      <c r="H133" s="3"/>
      <c r="L133" s="3"/>
      <c r="M133" s="3"/>
    </row>
    <row r="134" spans="1:14" ht="14.1" hidden="1" customHeight="1" outlineLevel="1" x14ac:dyDescent="0.25">
      <c r="A134" s="2" t="s">
        <v>296</v>
      </c>
      <c r="B134" s="34" t="s">
        <v>191</v>
      </c>
      <c r="F134" s="30" t="e">
        <f>#VALUE!</f>
        <v>#VALUE!</v>
      </c>
      <c r="G134" s="30">
        <v>0</v>
      </c>
      <c r="H134" s="3"/>
      <c r="L134" s="3"/>
      <c r="M134" s="3"/>
    </row>
    <row r="135" spans="1:14" ht="14.1" hidden="1" customHeight="1" outlineLevel="1" x14ac:dyDescent="0.25">
      <c r="A135" s="2" t="s">
        <v>297</v>
      </c>
      <c r="B135" s="34" t="s">
        <v>191</v>
      </c>
      <c r="F135" s="30" t="e">
        <f>#VALUE!</f>
        <v>#VALUE!</v>
      </c>
      <c r="G135" s="30">
        <v>0</v>
      </c>
      <c r="H135" s="3"/>
      <c r="L135" s="3"/>
      <c r="M135" s="3"/>
    </row>
    <row r="136" spans="1:14" ht="14.1" hidden="1" customHeight="1" outlineLevel="1" x14ac:dyDescent="0.25">
      <c r="A136" s="2" t="s">
        <v>298</v>
      </c>
      <c r="B136" s="34" t="s">
        <v>191</v>
      </c>
      <c r="C136" s="4"/>
      <c r="D136" s="4"/>
      <c r="E136" s="4"/>
      <c r="F136" s="30" t="e">
        <f>#VALUE!</f>
        <v>#VALUE!</v>
      </c>
      <c r="G136" s="30">
        <v>0</v>
      </c>
      <c r="H136" s="3"/>
      <c r="L136" s="3"/>
      <c r="M136" s="3"/>
    </row>
    <row r="137" spans="1:14" ht="15" customHeight="1" collapsed="1" x14ac:dyDescent="0.25">
      <c r="A137" s="24"/>
      <c r="B137" s="25" t="s">
        <v>299</v>
      </c>
      <c r="C137" s="27" t="s">
        <v>259</v>
      </c>
      <c r="D137" s="27" t="s">
        <v>260</v>
      </c>
      <c r="E137" s="26"/>
      <c r="F137" s="27" t="s">
        <v>261</v>
      </c>
      <c r="G137" s="27" t="s">
        <v>262</v>
      </c>
      <c r="H137" s="3"/>
      <c r="L137" s="3"/>
      <c r="M137" s="3"/>
    </row>
    <row r="138" spans="1:14" s="39" customFormat="1" ht="14.85" customHeight="1" x14ac:dyDescent="0.25">
      <c r="A138" s="2" t="s">
        <v>300</v>
      </c>
      <c r="B138" s="2" t="s">
        <v>53</v>
      </c>
      <c r="C138" s="28" t="s">
        <v>264</v>
      </c>
      <c r="D138" s="28">
        <v>2325.2289999999998</v>
      </c>
      <c r="E138" s="30"/>
      <c r="F138" s="30" t="str">
        <f t="shared" ref="F138:F153" si="6">IF(C138="ND3","ND3",C138/$C$153)</f>
        <v>ND3</v>
      </c>
      <c r="G138" s="30">
        <f t="shared" ref="G138:G144" si="7">IF($D$153=0,"",IF(D138="[for completion]","",D138/$D$153))</f>
        <v>0.96695622594023589</v>
      </c>
      <c r="H138" s="3"/>
      <c r="I138" s="2"/>
      <c r="J138" s="2"/>
      <c r="K138" s="2"/>
      <c r="L138" s="3"/>
      <c r="M138" s="3"/>
      <c r="N138" s="3"/>
    </row>
    <row r="139" spans="1:14" s="39" customFormat="1" ht="14.85" customHeight="1" x14ac:dyDescent="0.25">
      <c r="A139" s="2" t="s">
        <v>301</v>
      </c>
      <c r="B139" s="2" t="s">
        <v>266</v>
      </c>
      <c r="C139" s="28" t="s">
        <v>264</v>
      </c>
      <c r="D139" s="28">
        <v>0</v>
      </c>
      <c r="E139" s="30"/>
      <c r="F139" s="30" t="str">
        <f t="shared" si="6"/>
        <v>ND3</v>
      </c>
      <c r="G139" s="30">
        <f t="shared" si="7"/>
        <v>0</v>
      </c>
      <c r="H139" s="3"/>
      <c r="I139" s="2"/>
      <c r="J139" s="2"/>
      <c r="K139" s="2"/>
      <c r="L139" s="3"/>
      <c r="M139" s="3"/>
      <c r="N139" s="3"/>
    </row>
    <row r="140" spans="1:14" s="39" customFormat="1" ht="14.85" customHeight="1" x14ac:dyDescent="0.25">
      <c r="A140" s="2" t="s">
        <v>302</v>
      </c>
      <c r="B140" s="2" t="s">
        <v>268</v>
      </c>
      <c r="C140" s="28" t="s">
        <v>264</v>
      </c>
      <c r="D140" s="28">
        <v>0</v>
      </c>
      <c r="E140" s="30"/>
      <c r="F140" s="30" t="str">
        <f t="shared" si="6"/>
        <v>ND3</v>
      </c>
      <c r="G140" s="30">
        <f t="shared" si="7"/>
        <v>0</v>
      </c>
      <c r="H140" s="3"/>
      <c r="I140" s="2"/>
      <c r="J140" s="2"/>
      <c r="K140" s="2"/>
      <c r="L140" s="3"/>
      <c r="M140" s="3"/>
      <c r="N140" s="3"/>
    </row>
    <row r="141" spans="1:14" s="39" customFormat="1" ht="14.85" customHeight="1" x14ac:dyDescent="0.25">
      <c r="A141" s="2" t="s">
        <v>303</v>
      </c>
      <c r="B141" s="2" t="s">
        <v>270</v>
      </c>
      <c r="C141" s="28" t="s">
        <v>264</v>
      </c>
      <c r="D141" s="28">
        <v>79.460000000000008</v>
      </c>
      <c r="E141" s="30"/>
      <c r="F141" s="30" t="str">
        <f t="shared" si="6"/>
        <v>ND3</v>
      </c>
      <c r="G141" s="30">
        <f t="shared" si="7"/>
        <v>3.3043774059764074E-2</v>
      </c>
      <c r="H141" s="3"/>
      <c r="I141" s="2"/>
      <c r="J141" s="2"/>
      <c r="K141" s="2"/>
      <c r="L141" s="3"/>
      <c r="M141" s="3"/>
      <c r="N141" s="3"/>
    </row>
    <row r="142" spans="1:14" s="39" customFormat="1" ht="14.85" customHeight="1" x14ac:dyDescent="0.25">
      <c r="A142" s="2" t="s">
        <v>304</v>
      </c>
      <c r="B142" s="2" t="s">
        <v>272</v>
      </c>
      <c r="C142" s="28" t="s">
        <v>264</v>
      </c>
      <c r="D142" s="28">
        <v>0</v>
      </c>
      <c r="E142" s="30"/>
      <c r="F142" s="30" t="str">
        <f t="shared" si="6"/>
        <v>ND3</v>
      </c>
      <c r="G142" s="30">
        <f t="shared" si="7"/>
        <v>0</v>
      </c>
      <c r="H142" s="3"/>
      <c r="I142" s="2"/>
      <c r="J142" s="2"/>
      <c r="K142" s="2"/>
      <c r="L142" s="3"/>
      <c r="M142" s="3"/>
      <c r="N142" s="3"/>
    </row>
    <row r="143" spans="1:14" ht="14.85" customHeight="1" x14ac:dyDescent="0.25">
      <c r="A143" s="2" t="s">
        <v>305</v>
      </c>
      <c r="B143" s="2" t="s">
        <v>274</v>
      </c>
      <c r="C143" s="28" t="s">
        <v>264</v>
      </c>
      <c r="D143" s="28">
        <v>0</v>
      </c>
      <c r="F143" s="30" t="str">
        <f t="shared" si="6"/>
        <v>ND3</v>
      </c>
      <c r="G143" s="30">
        <f t="shared" si="7"/>
        <v>0</v>
      </c>
      <c r="H143" s="3"/>
      <c r="L143" s="3"/>
      <c r="M143" s="3"/>
    </row>
    <row r="144" spans="1:14" ht="14.85" customHeight="1" x14ac:dyDescent="0.25">
      <c r="A144" s="2" t="s">
        <v>306</v>
      </c>
      <c r="B144" s="2" t="s">
        <v>276</v>
      </c>
      <c r="C144" s="28" t="s">
        <v>264</v>
      </c>
      <c r="D144" s="28">
        <v>0</v>
      </c>
      <c r="F144" s="30" t="str">
        <f t="shared" si="6"/>
        <v>ND3</v>
      </c>
      <c r="G144" s="30">
        <f t="shared" si="7"/>
        <v>0</v>
      </c>
      <c r="H144" s="3"/>
      <c r="L144" s="3"/>
      <c r="M144" s="3"/>
    </row>
    <row r="145" spans="1:13" ht="14.85" customHeight="1" x14ac:dyDescent="0.25">
      <c r="A145" s="2" t="s">
        <v>307</v>
      </c>
      <c r="B145" s="2" t="s">
        <v>278</v>
      </c>
      <c r="C145" s="28" t="s">
        <v>264</v>
      </c>
      <c r="D145" s="40">
        <v>0</v>
      </c>
      <c r="F145" s="30" t="str">
        <f t="shared" si="6"/>
        <v>ND3</v>
      </c>
      <c r="G145" s="30"/>
      <c r="H145" s="3"/>
      <c r="L145" s="3"/>
      <c r="M145" s="3"/>
    </row>
    <row r="146" spans="1:13" ht="14.85" customHeight="1" x14ac:dyDescent="0.25">
      <c r="A146" s="2" t="s">
        <v>308</v>
      </c>
      <c r="B146" s="2" t="s">
        <v>57</v>
      </c>
      <c r="C146" s="28" t="s">
        <v>264</v>
      </c>
      <c r="D146" s="28">
        <v>0</v>
      </c>
      <c r="F146" s="30" t="str">
        <f t="shared" si="6"/>
        <v>ND3</v>
      </c>
      <c r="G146" s="30">
        <f>IF($D$153=0,"",IF(D146="[for completion]","",D146/$D$153))</f>
        <v>0</v>
      </c>
      <c r="H146" s="3"/>
      <c r="L146" s="3"/>
      <c r="M146" s="3"/>
    </row>
    <row r="147" spans="1:13" ht="14.85" customHeight="1" x14ac:dyDescent="0.25">
      <c r="A147" s="2" t="s">
        <v>309</v>
      </c>
      <c r="B147" s="2" t="s">
        <v>58</v>
      </c>
      <c r="C147" s="28" t="s">
        <v>264</v>
      </c>
      <c r="D147" s="28">
        <v>0</v>
      </c>
      <c r="F147" s="30" t="str">
        <f t="shared" si="6"/>
        <v>ND3</v>
      </c>
      <c r="G147" s="30">
        <f>IF($D$153=0,"",IF(D147="[for completion]","",D147/$D$153))</f>
        <v>0</v>
      </c>
      <c r="H147" s="3"/>
      <c r="L147" s="3"/>
      <c r="M147" s="3"/>
    </row>
    <row r="148" spans="1:13" ht="14.85" customHeight="1" x14ac:dyDescent="0.25">
      <c r="A148" s="2" t="s">
        <v>310</v>
      </c>
      <c r="B148" s="2" t="s">
        <v>60</v>
      </c>
      <c r="C148" s="28" t="s">
        <v>264</v>
      </c>
      <c r="D148" s="28">
        <v>0</v>
      </c>
      <c r="F148" s="30" t="str">
        <f t="shared" si="6"/>
        <v>ND3</v>
      </c>
      <c r="G148" s="30">
        <f>IF($D$153=0,"",IF(D148="[for completion]","",D148/$D$153))</f>
        <v>0</v>
      </c>
      <c r="H148" s="3"/>
      <c r="L148" s="3"/>
      <c r="M148" s="3"/>
    </row>
    <row r="149" spans="1:13" ht="14.85" customHeight="1" x14ac:dyDescent="0.25">
      <c r="A149" s="2" t="s">
        <v>311</v>
      </c>
      <c r="B149" s="2" t="s">
        <v>283</v>
      </c>
      <c r="C149" s="28" t="s">
        <v>264</v>
      </c>
      <c r="D149" s="40">
        <v>0</v>
      </c>
      <c r="F149" s="30" t="str">
        <f t="shared" si="6"/>
        <v>ND3</v>
      </c>
      <c r="G149" s="30"/>
      <c r="H149" s="3"/>
      <c r="L149" s="3"/>
      <c r="M149" s="3"/>
    </row>
    <row r="150" spans="1:13" ht="14.85" customHeight="1" x14ac:dyDescent="0.25">
      <c r="A150" s="2" t="s">
        <v>312</v>
      </c>
      <c r="B150" s="2" t="s">
        <v>63</v>
      </c>
      <c r="C150" s="28" t="s">
        <v>264</v>
      </c>
      <c r="D150" s="28">
        <v>0</v>
      </c>
      <c r="F150" s="30" t="str">
        <f t="shared" si="6"/>
        <v>ND3</v>
      </c>
      <c r="G150" s="30">
        <f>IF($D$153=0,"",IF(D150="[for completion]","",D150/$D$153))</f>
        <v>0</v>
      </c>
      <c r="H150" s="3"/>
      <c r="L150" s="3"/>
      <c r="M150" s="3"/>
    </row>
    <row r="151" spans="1:13" ht="14.85" customHeight="1" x14ac:dyDescent="0.25">
      <c r="A151" s="2" t="s">
        <v>313</v>
      </c>
      <c r="B151" s="2" t="s">
        <v>286</v>
      </c>
      <c r="C151" s="28" t="s">
        <v>264</v>
      </c>
      <c r="D151" s="40">
        <v>0</v>
      </c>
      <c r="F151" s="30" t="str">
        <f t="shared" si="6"/>
        <v>ND3</v>
      </c>
      <c r="G151" s="30"/>
      <c r="H151" s="3"/>
      <c r="L151" s="3"/>
      <c r="M151" s="3"/>
    </row>
    <row r="152" spans="1:13" ht="14.85" customHeight="1" x14ac:dyDescent="0.25">
      <c r="A152" s="2" t="s">
        <v>314</v>
      </c>
      <c r="B152" s="2" t="s">
        <v>288</v>
      </c>
      <c r="C152" s="28" t="s">
        <v>264</v>
      </c>
      <c r="D152" s="28">
        <v>0</v>
      </c>
      <c r="F152" s="30" t="str">
        <f t="shared" si="6"/>
        <v>ND3</v>
      </c>
      <c r="G152" s="30">
        <f>IF($D$153=0,"",IF(D152="[for completion]","",D152/$D$153))</f>
        <v>0</v>
      </c>
      <c r="H152" s="3"/>
      <c r="L152" s="3"/>
      <c r="M152" s="3"/>
    </row>
    <row r="153" spans="1:13" ht="15" customHeight="1" x14ac:dyDescent="0.25">
      <c r="A153" s="2" t="s">
        <v>315</v>
      </c>
      <c r="B153" s="37" t="s">
        <v>189</v>
      </c>
      <c r="C153" s="28" t="str">
        <f>IF(NOT(SUM(C138:C152)=0),SUM(C138:C152),"ND3")</f>
        <v>ND3</v>
      </c>
      <c r="D153" s="28">
        <f>SUM(D138:D152)</f>
        <v>2404.6889999999999</v>
      </c>
      <c r="F153" s="30" t="str">
        <f t="shared" si="6"/>
        <v>ND3</v>
      </c>
      <c r="G153" s="29">
        <f>SUM(G138:G152)</f>
        <v>1</v>
      </c>
      <c r="H153" s="3"/>
      <c r="L153" s="3"/>
      <c r="M153" s="3"/>
    </row>
    <row r="154" spans="1:13" ht="15" hidden="1" customHeight="1" outlineLevel="1" x14ac:dyDescent="0.25">
      <c r="A154" s="2" t="s">
        <v>316</v>
      </c>
      <c r="B154" s="34" t="s">
        <v>191</v>
      </c>
      <c r="F154" s="30" t="e">
        <f>#VALUE!</f>
        <v>#VALUE!</v>
      </c>
      <c r="G154" s="30">
        <v>0</v>
      </c>
      <c r="H154" s="3"/>
      <c r="L154" s="3"/>
      <c r="M154" s="3"/>
    </row>
    <row r="155" spans="1:13" ht="15" hidden="1" customHeight="1" outlineLevel="1" x14ac:dyDescent="0.25">
      <c r="A155" s="2" t="s">
        <v>317</v>
      </c>
      <c r="B155" s="34" t="s">
        <v>191</v>
      </c>
      <c r="F155" s="30" t="e">
        <f>#VALUE!</f>
        <v>#VALUE!</v>
      </c>
      <c r="G155" s="30">
        <v>0</v>
      </c>
      <c r="H155" s="3"/>
      <c r="L155" s="3"/>
      <c r="M155" s="3"/>
    </row>
    <row r="156" spans="1:13" ht="15" hidden="1" customHeight="1" outlineLevel="1" x14ac:dyDescent="0.25">
      <c r="A156" s="2" t="s">
        <v>318</v>
      </c>
      <c r="B156" s="34" t="s">
        <v>191</v>
      </c>
      <c r="F156" s="30" t="e">
        <f>#VALUE!</f>
        <v>#VALUE!</v>
      </c>
      <c r="G156" s="30">
        <v>0</v>
      </c>
      <c r="H156" s="3"/>
      <c r="L156" s="3"/>
      <c r="M156" s="3"/>
    </row>
    <row r="157" spans="1:13" ht="15" hidden="1" customHeight="1" outlineLevel="1" x14ac:dyDescent="0.25">
      <c r="A157" s="2" t="s">
        <v>319</v>
      </c>
      <c r="B157" s="34" t="s">
        <v>191</v>
      </c>
      <c r="F157" s="30" t="e">
        <f>#VALUE!</f>
        <v>#VALUE!</v>
      </c>
      <c r="G157" s="30">
        <v>0</v>
      </c>
      <c r="H157" s="3"/>
      <c r="L157" s="3"/>
      <c r="M157" s="3"/>
    </row>
    <row r="158" spans="1:13" ht="15" hidden="1" customHeight="1" outlineLevel="1" x14ac:dyDescent="0.25">
      <c r="A158" s="2" t="s">
        <v>320</v>
      </c>
      <c r="B158" s="34" t="s">
        <v>191</v>
      </c>
      <c r="F158" s="30" t="e">
        <f>#VALUE!</f>
        <v>#VALUE!</v>
      </c>
      <c r="G158" s="30">
        <v>0</v>
      </c>
      <c r="H158" s="3"/>
      <c r="L158" s="3"/>
      <c r="M158" s="3"/>
    </row>
    <row r="159" spans="1:13" ht="15" hidden="1" customHeight="1" outlineLevel="1" x14ac:dyDescent="0.25">
      <c r="A159" s="2" t="s">
        <v>321</v>
      </c>
      <c r="B159" s="34" t="s">
        <v>191</v>
      </c>
      <c r="F159" s="30" t="e">
        <f>#VALUE!</f>
        <v>#VALUE!</v>
      </c>
      <c r="G159" s="30">
        <v>0</v>
      </c>
      <c r="H159" s="3"/>
      <c r="L159" s="3"/>
      <c r="M159" s="3"/>
    </row>
    <row r="160" spans="1:13" ht="15" hidden="1" customHeight="1" outlineLevel="1" x14ac:dyDescent="0.25">
      <c r="A160" s="2" t="s">
        <v>322</v>
      </c>
      <c r="B160" s="34" t="s">
        <v>191</v>
      </c>
      <c r="F160" s="30" t="e">
        <f>#VALUE!</f>
        <v>#VALUE!</v>
      </c>
      <c r="G160" s="30">
        <v>0</v>
      </c>
      <c r="H160" s="3"/>
      <c r="L160" s="3"/>
      <c r="M160" s="3"/>
    </row>
    <row r="161" spans="1:13" ht="15" hidden="1" customHeight="1" outlineLevel="1" x14ac:dyDescent="0.25">
      <c r="A161" s="2" t="s">
        <v>323</v>
      </c>
      <c r="B161" s="34" t="s">
        <v>191</v>
      </c>
      <c r="F161" s="30" t="e">
        <f>#VALUE!</f>
        <v>#VALUE!</v>
      </c>
      <c r="G161" s="30">
        <v>0</v>
      </c>
      <c r="H161" s="3"/>
      <c r="L161" s="3"/>
      <c r="M161" s="3"/>
    </row>
    <row r="162" spans="1:13" ht="15" hidden="1" customHeight="1" outlineLevel="1" x14ac:dyDescent="0.25">
      <c r="A162" s="2" t="s">
        <v>324</v>
      </c>
      <c r="B162" s="34" t="s">
        <v>191</v>
      </c>
      <c r="C162" s="4"/>
      <c r="D162" s="4"/>
      <c r="E162" s="4"/>
      <c r="F162" s="30" t="e">
        <f>#VALUE!</f>
        <v>#VALUE!</v>
      </c>
      <c r="G162" s="30">
        <v>0</v>
      </c>
      <c r="H162" s="3"/>
      <c r="L162" s="3"/>
      <c r="M162" s="3"/>
    </row>
    <row r="163" spans="1:13" ht="15" customHeight="1" collapsed="1" x14ac:dyDescent="0.25">
      <c r="A163" s="24"/>
      <c r="B163" s="25" t="s">
        <v>325</v>
      </c>
      <c r="C163" s="24" t="s">
        <v>149</v>
      </c>
      <c r="D163" s="24" t="s">
        <v>260</v>
      </c>
      <c r="E163" s="26"/>
      <c r="F163" s="27" t="s">
        <v>261</v>
      </c>
      <c r="G163" s="27" t="s">
        <v>262</v>
      </c>
      <c r="H163" s="3"/>
      <c r="L163" s="3"/>
      <c r="M163" s="3"/>
    </row>
    <row r="164" spans="1:13" ht="14.1" customHeight="1" x14ac:dyDescent="0.25">
      <c r="A164" s="2" t="s">
        <v>326</v>
      </c>
      <c r="B164" s="3" t="s">
        <v>327</v>
      </c>
      <c r="C164" s="55" t="s">
        <v>167</v>
      </c>
      <c r="D164" s="28">
        <v>2212.3129600000002</v>
      </c>
      <c r="E164" s="43"/>
      <c r="F164" s="30" t="s">
        <v>167</v>
      </c>
      <c r="G164" s="30">
        <f>D164/D167</f>
        <v>0.92</v>
      </c>
      <c r="H164" s="3"/>
      <c r="L164" s="3"/>
      <c r="M164" s="3"/>
    </row>
    <row r="165" spans="1:13" ht="14.1" customHeight="1" x14ac:dyDescent="0.25">
      <c r="A165" s="2" t="s">
        <v>328</v>
      </c>
      <c r="B165" s="3" t="s">
        <v>329</v>
      </c>
      <c r="C165" s="55" t="s">
        <v>167</v>
      </c>
      <c r="D165" s="28">
        <f>C39-D164</f>
        <v>192.3750399999999</v>
      </c>
      <c r="E165" s="43"/>
      <c r="F165" s="30" t="s">
        <v>167</v>
      </c>
      <c r="G165" s="30">
        <f>D165/D167</f>
        <v>7.999999999999996E-2</v>
      </c>
      <c r="H165" s="3"/>
      <c r="L165" s="3"/>
      <c r="M165" s="3"/>
    </row>
    <row r="166" spans="1:13" ht="14.1" customHeight="1" x14ac:dyDescent="0.25">
      <c r="A166" s="2" t="s">
        <v>330</v>
      </c>
      <c r="B166" s="3" t="s">
        <v>331</v>
      </c>
      <c r="C166" s="55" t="s">
        <v>167</v>
      </c>
      <c r="D166" s="40"/>
      <c r="E166" s="43"/>
      <c r="F166" s="30" t="s">
        <v>167</v>
      </c>
      <c r="G166" s="30"/>
      <c r="H166" s="3"/>
      <c r="L166" s="3"/>
      <c r="M166" s="3"/>
    </row>
    <row r="167" spans="1:13" ht="14.1" customHeight="1" x14ac:dyDescent="0.25">
      <c r="A167" s="2" t="s">
        <v>332</v>
      </c>
      <c r="B167" s="37" t="s">
        <v>189</v>
      </c>
      <c r="C167" s="55" t="s">
        <v>167</v>
      </c>
      <c r="D167" s="28">
        <f>SUM(D164:D166)</f>
        <v>2404.6880000000001</v>
      </c>
      <c r="E167" s="43"/>
      <c r="F167" s="30" t="s">
        <v>167</v>
      </c>
      <c r="G167" s="29">
        <f>SUM(G164:G166)</f>
        <v>1</v>
      </c>
      <c r="H167" s="3"/>
      <c r="L167" s="3"/>
      <c r="M167" s="3"/>
    </row>
    <row r="168" spans="1:13" ht="15" hidden="1" customHeight="1" outlineLevel="1" x14ac:dyDescent="0.25">
      <c r="A168" s="2" t="s">
        <v>333</v>
      </c>
      <c r="B168" s="37"/>
      <c r="C168" s="3"/>
      <c r="D168" s="3"/>
      <c r="E168" s="43"/>
      <c r="F168" s="43"/>
      <c r="H168" s="3"/>
      <c r="L168" s="3"/>
      <c r="M168" s="3"/>
    </row>
    <row r="169" spans="1:13" ht="15" hidden="1" customHeight="1" outlineLevel="1" x14ac:dyDescent="0.25">
      <c r="A169" s="2" t="s">
        <v>334</v>
      </c>
      <c r="B169" s="37"/>
      <c r="C169" s="3"/>
      <c r="D169" s="3"/>
      <c r="E169" s="43"/>
      <c r="F169" s="43"/>
      <c r="H169" s="3"/>
      <c r="L169" s="3"/>
      <c r="M169" s="3"/>
    </row>
    <row r="170" spans="1:13" ht="15" hidden="1" customHeight="1" outlineLevel="1" x14ac:dyDescent="0.25">
      <c r="A170" s="2" t="s">
        <v>335</v>
      </c>
      <c r="B170" s="37"/>
      <c r="C170" s="3"/>
      <c r="D170" s="3"/>
      <c r="E170" s="43"/>
      <c r="F170" s="43"/>
      <c r="H170" s="3"/>
      <c r="L170" s="3"/>
      <c r="M170" s="3"/>
    </row>
    <row r="171" spans="1:13" ht="15" hidden="1" customHeight="1" outlineLevel="1" x14ac:dyDescent="0.25">
      <c r="A171" s="2" t="s">
        <v>336</v>
      </c>
      <c r="B171" s="37"/>
      <c r="C171" s="3"/>
      <c r="D171" s="3"/>
      <c r="E171" s="43"/>
      <c r="F171" s="43"/>
      <c r="H171" s="3"/>
      <c r="L171" s="3"/>
      <c r="M171" s="3"/>
    </row>
    <row r="172" spans="1:13" ht="15" hidden="1" customHeight="1" outlineLevel="1" x14ac:dyDescent="0.25">
      <c r="A172" s="2" t="s">
        <v>337</v>
      </c>
      <c r="B172" s="37"/>
      <c r="C172" s="3"/>
      <c r="D172" s="3"/>
      <c r="E172" s="43"/>
      <c r="F172" s="43"/>
      <c r="H172" s="3"/>
      <c r="L172" s="3"/>
      <c r="M172" s="3"/>
    </row>
    <row r="173" spans="1:13" ht="15" customHeight="1" collapsed="1" x14ac:dyDescent="0.25">
      <c r="A173" s="24"/>
      <c r="B173" s="25" t="s">
        <v>338</v>
      </c>
      <c r="C173" s="24" t="s">
        <v>149</v>
      </c>
      <c r="D173" s="24"/>
      <c r="E173" s="26"/>
      <c r="F173" s="27" t="s">
        <v>339</v>
      </c>
      <c r="G173" s="27"/>
      <c r="H173" s="3"/>
      <c r="L173" s="3"/>
      <c r="M173" s="3"/>
    </row>
    <row r="174" spans="1:13" ht="15" customHeight="1" x14ac:dyDescent="0.25">
      <c r="A174" s="2" t="s">
        <v>340</v>
      </c>
      <c r="B174" s="2" t="s">
        <v>341</v>
      </c>
      <c r="C174" s="28" t="s">
        <v>167</v>
      </c>
      <c r="D174" s="20"/>
      <c r="E174" s="12"/>
      <c r="F174" s="30" t="s">
        <v>167</v>
      </c>
      <c r="G174" s="30"/>
      <c r="H174" s="3"/>
      <c r="L174" s="3"/>
      <c r="M174" s="3"/>
    </row>
    <row r="175" spans="1:13" ht="14.85" customHeight="1" x14ac:dyDescent="0.25">
      <c r="A175" s="2" t="s">
        <v>342</v>
      </c>
      <c r="B175" s="2" t="s">
        <v>343</v>
      </c>
      <c r="C175" s="28" t="s">
        <v>167</v>
      </c>
      <c r="E175" s="35"/>
      <c r="F175" s="30" t="s">
        <v>167</v>
      </c>
      <c r="G175" s="30"/>
      <c r="H175" s="3"/>
      <c r="L175" s="3"/>
      <c r="M175" s="3"/>
    </row>
    <row r="176" spans="1:13" ht="14.85" customHeight="1" x14ac:dyDescent="0.25">
      <c r="A176" s="2" t="s">
        <v>344</v>
      </c>
      <c r="B176" s="2" t="s">
        <v>345</v>
      </c>
      <c r="C176" s="28" t="s">
        <v>264</v>
      </c>
      <c r="E176" s="35"/>
      <c r="F176" s="30"/>
      <c r="G176" s="30"/>
      <c r="H176" s="3"/>
      <c r="L176" s="3"/>
      <c r="M176" s="3"/>
    </row>
    <row r="177" spans="1:13" ht="14.85" customHeight="1" x14ac:dyDescent="0.25">
      <c r="A177" s="2" t="s">
        <v>346</v>
      </c>
      <c r="B177" s="2" t="s">
        <v>347</v>
      </c>
      <c r="C177" s="28">
        <v>0</v>
      </c>
      <c r="E177" s="35"/>
      <c r="F177" s="30" t="str">
        <f>IF($C$179=0,"",IF(C177="[for completion]","",C177/$C$179))</f>
        <v/>
      </c>
      <c r="G177" s="30"/>
      <c r="H177" s="3"/>
      <c r="L177" s="3"/>
      <c r="M177" s="3"/>
    </row>
    <row r="178" spans="1:13" ht="14.85" customHeight="1" x14ac:dyDescent="0.25">
      <c r="A178" s="2" t="s">
        <v>348</v>
      </c>
      <c r="B178" s="2" t="s">
        <v>331</v>
      </c>
      <c r="C178" s="28" t="s">
        <v>167</v>
      </c>
      <c r="E178" s="35"/>
      <c r="F178" s="30" t="s">
        <v>167</v>
      </c>
      <c r="G178" s="30"/>
      <c r="H178" s="3"/>
      <c r="L178" s="3"/>
      <c r="M178" s="3"/>
    </row>
    <row r="179" spans="1:13" ht="14.85" customHeight="1" x14ac:dyDescent="0.25">
      <c r="A179" s="2" t="s">
        <v>349</v>
      </c>
      <c r="B179" s="37" t="s">
        <v>189</v>
      </c>
      <c r="C179" s="28">
        <f>SUM(C174:C178)</f>
        <v>0</v>
      </c>
      <c r="E179" s="35"/>
      <c r="F179" s="29">
        <f>SUM(F174:F178)</f>
        <v>0</v>
      </c>
      <c r="G179" s="30"/>
      <c r="H179" s="3"/>
      <c r="L179" s="3"/>
      <c r="M179" s="3"/>
    </row>
    <row r="180" spans="1:13" ht="14.85" hidden="1" customHeight="1" outlineLevel="1" x14ac:dyDescent="0.25">
      <c r="A180" s="2" t="s">
        <v>350</v>
      </c>
      <c r="B180" s="34" t="s">
        <v>351</v>
      </c>
      <c r="E180" s="35"/>
      <c r="F180" s="30" t="str">
        <f t="shared" ref="F180:F187" si="8">IF($C$179=0,"",IF(C180="[for completion]","",C180/$C$179))</f>
        <v/>
      </c>
      <c r="G180" s="30"/>
      <c r="H180" s="3"/>
      <c r="L180" s="3"/>
      <c r="M180" s="3"/>
    </row>
    <row r="181" spans="1:13" s="34" customFormat="1" ht="28.7" hidden="1" customHeight="1" outlineLevel="1" x14ac:dyDescent="0.25">
      <c r="A181" s="2" t="s">
        <v>352</v>
      </c>
      <c r="B181" s="34" t="s">
        <v>353</v>
      </c>
      <c r="F181" s="30" t="str">
        <f t="shared" si="8"/>
        <v/>
      </c>
    </row>
    <row r="182" spans="1:13" ht="28.7" hidden="1" customHeight="1" outlineLevel="1" x14ac:dyDescent="0.25">
      <c r="A182" s="2" t="s">
        <v>354</v>
      </c>
      <c r="B182" s="34" t="s">
        <v>355</v>
      </c>
      <c r="E182" s="35"/>
      <c r="F182" s="30" t="str">
        <f t="shared" si="8"/>
        <v/>
      </c>
      <c r="G182" s="30"/>
      <c r="H182" s="3"/>
      <c r="L182" s="3"/>
      <c r="M182" s="3"/>
    </row>
    <row r="183" spans="1:13" ht="14.85" hidden="1" customHeight="1" outlineLevel="1" x14ac:dyDescent="0.25">
      <c r="A183" s="2" t="s">
        <v>356</v>
      </c>
      <c r="B183" s="34" t="s">
        <v>357</v>
      </c>
      <c r="E183" s="35"/>
      <c r="F183" s="30" t="str">
        <f t="shared" si="8"/>
        <v/>
      </c>
      <c r="G183" s="30"/>
      <c r="H183" s="3"/>
      <c r="L183" s="3"/>
      <c r="M183" s="3"/>
    </row>
    <row r="184" spans="1:13" s="34" customFormat="1" ht="14.85" hidden="1" customHeight="1" outlineLevel="1" x14ac:dyDescent="0.25">
      <c r="A184" s="2" t="s">
        <v>358</v>
      </c>
      <c r="B184" s="34" t="s">
        <v>359</v>
      </c>
      <c r="F184" s="30" t="str">
        <f t="shared" si="8"/>
        <v/>
      </c>
    </row>
    <row r="185" spans="1:13" ht="14.85" hidden="1" customHeight="1" outlineLevel="1" x14ac:dyDescent="0.25">
      <c r="A185" s="2" t="s">
        <v>360</v>
      </c>
      <c r="B185" s="34" t="s">
        <v>361</v>
      </c>
      <c r="E185" s="35"/>
      <c r="F185" s="30" t="str">
        <f t="shared" si="8"/>
        <v/>
      </c>
      <c r="G185" s="30"/>
      <c r="H185" s="3"/>
      <c r="L185" s="3"/>
      <c r="M185" s="3"/>
    </row>
    <row r="186" spans="1:13" ht="14.85" hidden="1" customHeight="1" outlineLevel="1" x14ac:dyDescent="0.25">
      <c r="A186" s="2" t="s">
        <v>362</v>
      </c>
      <c r="B186" s="34" t="s">
        <v>363</v>
      </c>
      <c r="C186" s="56">
        <v>0</v>
      </c>
      <c r="E186" s="35"/>
      <c r="F186" s="30" t="str">
        <f t="shared" si="8"/>
        <v/>
      </c>
      <c r="G186" s="30"/>
      <c r="H186" s="3"/>
      <c r="L186" s="3"/>
      <c r="M186" s="3"/>
    </row>
    <row r="187" spans="1:13" ht="14.85" hidden="1" customHeight="1" outlineLevel="1" x14ac:dyDescent="0.25">
      <c r="A187" s="2" t="s">
        <v>364</v>
      </c>
      <c r="B187" s="34" t="s">
        <v>365</v>
      </c>
      <c r="C187" s="56">
        <v>0</v>
      </c>
      <c r="E187" s="35"/>
      <c r="F187" s="30" t="str">
        <f t="shared" si="8"/>
        <v/>
      </c>
      <c r="G187" s="30"/>
      <c r="H187" s="3"/>
      <c r="L187" s="3"/>
      <c r="M187" s="3"/>
    </row>
    <row r="188" spans="1:13" ht="14.85" hidden="1" customHeight="1" outlineLevel="1" x14ac:dyDescent="0.25">
      <c r="A188" s="2" t="s">
        <v>366</v>
      </c>
      <c r="B188" s="34"/>
      <c r="E188" s="35"/>
      <c r="F188" s="30"/>
      <c r="G188" s="30"/>
      <c r="H188" s="3"/>
      <c r="L188" s="3"/>
      <c r="M188" s="3"/>
    </row>
    <row r="189" spans="1:13" ht="14.85" hidden="1" customHeight="1" outlineLevel="1" x14ac:dyDescent="0.25">
      <c r="A189" s="2" t="s">
        <v>367</v>
      </c>
      <c r="B189" s="34"/>
      <c r="E189" s="35"/>
      <c r="F189" s="30"/>
      <c r="G189" s="30"/>
      <c r="H189" s="3"/>
      <c r="L189" s="3"/>
      <c r="M189" s="3"/>
    </row>
    <row r="190" spans="1:13" ht="14.85" hidden="1" customHeight="1" outlineLevel="1" x14ac:dyDescent="0.25">
      <c r="A190" s="2" t="s">
        <v>368</v>
      </c>
      <c r="B190" s="34"/>
      <c r="E190" s="35"/>
      <c r="F190" s="30"/>
      <c r="G190" s="30"/>
      <c r="H190" s="3"/>
      <c r="L190" s="3"/>
      <c r="M190" s="3"/>
    </row>
    <row r="191" spans="1:13" ht="14.85" hidden="1" customHeight="1" outlineLevel="1" x14ac:dyDescent="0.25">
      <c r="A191" s="2" t="s">
        <v>369</v>
      </c>
      <c r="B191" s="34"/>
      <c r="E191" s="35"/>
      <c r="F191" s="30" t="str">
        <f>IF($C$179=0,"",IF(C191="[for completion]","",C191/$C$179))</f>
        <v/>
      </c>
      <c r="G191" s="30"/>
      <c r="H191" s="3"/>
      <c r="L191" s="3"/>
      <c r="M191" s="3"/>
    </row>
    <row r="192" spans="1:13" ht="15" customHeight="1" collapsed="1" x14ac:dyDescent="0.25">
      <c r="A192" s="24"/>
      <c r="B192" s="25" t="s">
        <v>370</v>
      </c>
      <c r="C192" s="24" t="s">
        <v>149</v>
      </c>
      <c r="D192" s="24"/>
      <c r="E192" s="26"/>
      <c r="F192" s="27" t="s">
        <v>339</v>
      </c>
      <c r="G192" s="27"/>
      <c r="H192" s="3"/>
      <c r="L192" s="3"/>
      <c r="M192" s="3"/>
    </row>
    <row r="193" spans="1:13" ht="14.1" customHeight="1" x14ac:dyDescent="0.25">
      <c r="A193" s="2" t="s">
        <v>371</v>
      </c>
      <c r="B193" s="2" t="s">
        <v>372</v>
      </c>
      <c r="C193" s="28">
        <v>0</v>
      </c>
      <c r="E193" s="32"/>
      <c r="F193" s="30" t="str">
        <f t="shared" ref="F193:F206" si="9">IF($C$208=0,"",IF(C193="[for completion]","",C193/$C$208))</f>
        <v/>
      </c>
      <c r="G193" s="30"/>
      <c r="H193" s="3"/>
      <c r="L193" s="3"/>
      <c r="M193" s="3"/>
    </row>
    <row r="194" spans="1:13" ht="14.1" customHeight="1" x14ac:dyDescent="0.25">
      <c r="A194" s="2" t="s">
        <v>373</v>
      </c>
      <c r="B194" s="2" t="s">
        <v>374</v>
      </c>
      <c r="C194" s="28">
        <v>0</v>
      </c>
      <c r="E194" s="35"/>
      <c r="F194" s="30" t="str">
        <f t="shared" si="9"/>
        <v/>
      </c>
      <c r="G194" s="35"/>
      <c r="H194" s="3"/>
      <c r="L194" s="3"/>
      <c r="M194" s="3"/>
    </row>
    <row r="195" spans="1:13" ht="14.1" customHeight="1" x14ac:dyDescent="0.25">
      <c r="A195" s="2" t="s">
        <v>375</v>
      </c>
      <c r="B195" s="2" t="s">
        <v>376</v>
      </c>
      <c r="C195" s="28">
        <v>0</v>
      </c>
      <c r="E195" s="35"/>
      <c r="F195" s="30" t="str">
        <f t="shared" si="9"/>
        <v/>
      </c>
      <c r="G195" s="35"/>
      <c r="H195" s="3"/>
      <c r="L195" s="3"/>
      <c r="M195" s="3"/>
    </row>
    <row r="196" spans="1:13" ht="14.1" customHeight="1" x14ac:dyDescent="0.25">
      <c r="A196" s="2" t="s">
        <v>377</v>
      </c>
      <c r="B196" s="2" t="s">
        <v>378</v>
      </c>
      <c r="C196" s="28">
        <v>0</v>
      </c>
      <c r="E196" s="35"/>
      <c r="F196" s="30" t="str">
        <f t="shared" si="9"/>
        <v/>
      </c>
      <c r="G196" s="35"/>
      <c r="H196" s="3"/>
      <c r="L196" s="3"/>
      <c r="M196" s="3"/>
    </row>
    <row r="197" spans="1:13" ht="14.1" customHeight="1" x14ac:dyDescent="0.25">
      <c r="A197" s="2" t="s">
        <v>379</v>
      </c>
      <c r="B197" s="2" t="s">
        <v>380</v>
      </c>
      <c r="C197" s="28">
        <v>0</v>
      </c>
      <c r="E197" s="35"/>
      <c r="F197" s="30" t="str">
        <f t="shared" si="9"/>
        <v/>
      </c>
      <c r="G197" s="35"/>
      <c r="H197" s="3"/>
      <c r="L197" s="3"/>
      <c r="M197" s="3"/>
    </row>
    <row r="198" spans="1:13" ht="14.1" customHeight="1" x14ac:dyDescent="0.25">
      <c r="A198" s="2" t="s">
        <v>381</v>
      </c>
      <c r="B198" s="2" t="s">
        <v>382</v>
      </c>
      <c r="C198" s="40">
        <v>0</v>
      </c>
      <c r="E198" s="35"/>
      <c r="F198" s="30" t="str">
        <f t="shared" si="9"/>
        <v/>
      </c>
      <c r="G198" s="35"/>
      <c r="H198" s="3"/>
      <c r="L198" s="3"/>
      <c r="M198" s="3"/>
    </row>
    <row r="199" spans="1:13" ht="14.1" customHeight="1" x14ac:dyDescent="0.25">
      <c r="A199" s="2" t="s">
        <v>383</v>
      </c>
      <c r="B199" s="2" t="s">
        <v>384</v>
      </c>
      <c r="C199" s="40">
        <v>0</v>
      </c>
      <c r="E199" s="35"/>
      <c r="F199" s="30" t="str">
        <f t="shared" si="9"/>
        <v/>
      </c>
      <c r="G199" s="35"/>
      <c r="H199" s="3"/>
      <c r="L199" s="3"/>
      <c r="M199" s="3"/>
    </row>
    <row r="200" spans="1:13" ht="14.1" customHeight="1" x14ac:dyDescent="0.25">
      <c r="A200" s="2" t="s">
        <v>385</v>
      </c>
      <c r="B200" s="2" t="s">
        <v>386</v>
      </c>
      <c r="C200" s="28">
        <v>0</v>
      </c>
      <c r="E200" s="35"/>
      <c r="F200" s="30" t="str">
        <f t="shared" si="9"/>
        <v/>
      </c>
      <c r="G200" s="35"/>
      <c r="H200" s="3"/>
      <c r="L200" s="3"/>
      <c r="M200" s="3"/>
    </row>
    <row r="201" spans="1:13" ht="14.1" customHeight="1" x14ac:dyDescent="0.25">
      <c r="A201" s="2" t="s">
        <v>387</v>
      </c>
      <c r="B201" s="2" t="s">
        <v>388</v>
      </c>
      <c r="C201" s="28">
        <v>0</v>
      </c>
      <c r="E201" s="35"/>
      <c r="F201" s="30" t="str">
        <f t="shared" si="9"/>
        <v/>
      </c>
      <c r="G201" s="35"/>
      <c r="H201" s="3"/>
      <c r="L201" s="3"/>
      <c r="M201" s="3"/>
    </row>
    <row r="202" spans="1:13" ht="14.1" customHeight="1" x14ac:dyDescent="0.25">
      <c r="A202" s="2" t="s">
        <v>389</v>
      </c>
      <c r="B202" s="2" t="s">
        <v>390</v>
      </c>
      <c r="C202" s="40">
        <v>0</v>
      </c>
      <c r="E202" s="35"/>
      <c r="F202" s="30" t="str">
        <f t="shared" si="9"/>
        <v/>
      </c>
      <c r="G202" s="35"/>
      <c r="H202" s="3"/>
      <c r="L202" s="3"/>
      <c r="M202" s="3"/>
    </row>
    <row r="203" spans="1:13" ht="14.1" customHeight="1" x14ac:dyDescent="0.25">
      <c r="A203" s="2" t="s">
        <v>391</v>
      </c>
      <c r="B203" s="2" t="s">
        <v>392</v>
      </c>
      <c r="C203" s="40">
        <v>0</v>
      </c>
      <c r="E203" s="35"/>
      <c r="F203" s="30" t="str">
        <f t="shared" si="9"/>
        <v/>
      </c>
      <c r="G203" s="35"/>
      <c r="H203" s="3"/>
      <c r="L203" s="3"/>
      <c r="M203" s="3"/>
    </row>
    <row r="204" spans="1:13" ht="14.1" customHeight="1" x14ac:dyDescent="0.25">
      <c r="A204" s="2" t="s">
        <v>393</v>
      </c>
      <c r="B204" s="2" t="s">
        <v>394</v>
      </c>
      <c r="C204" s="40">
        <v>0</v>
      </c>
      <c r="E204" s="35"/>
      <c r="F204" s="30" t="str">
        <f t="shared" si="9"/>
        <v/>
      </c>
      <c r="G204" s="35"/>
      <c r="H204" s="3"/>
      <c r="L204" s="3"/>
      <c r="M204" s="3"/>
    </row>
    <row r="205" spans="1:13" ht="14.1" customHeight="1" x14ac:dyDescent="0.25">
      <c r="A205" s="2" t="s">
        <v>395</v>
      </c>
      <c r="B205" s="2" t="s">
        <v>396</v>
      </c>
      <c r="C205" s="28">
        <v>0</v>
      </c>
      <c r="E205" s="35"/>
      <c r="F205" s="30" t="str">
        <f t="shared" si="9"/>
        <v/>
      </c>
      <c r="G205" s="35"/>
      <c r="H205" s="3"/>
      <c r="L205" s="3"/>
      <c r="M205" s="3"/>
    </row>
    <row r="206" spans="1:13" ht="14.1" customHeight="1" x14ac:dyDescent="0.25">
      <c r="A206" s="2" t="s">
        <v>397</v>
      </c>
      <c r="B206" s="2" t="s">
        <v>331</v>
      </c>
      <c r="C206" s="28">
        <v>0</v>
      </c>
      <c r="E206" s="35"/>
      <c r="F206" s="30" t="str">
        <f t="shared" si="9"/>
        <v/>
      </c>
      <c r="G206" s="35"/>
      <c r="H206" s="3"/>
      <c r="L206" s="3"/>
      <c r="M206" s="3"/>
    </row>
    <row r="207" spans="1:13" ht="14.1" customHeight="1" x14ac:dyDescent="0.25">
      <c r="A207" s="2" t="s">
        <v>398</v>
      </c>
      <c r="B207" s="33" t="s">
        <v>399</v>
      </c>
      <c r="C207" s="28">
        <f>SUM(C193:C195)</f>
        <v>0</v>
      </c>
      <c r="E207" s="35"/>
      <c r="F207" s="30"/>
      <c r="G207" s="35"/>
      <c r="H207" s="3"/>
      <c r="L207" s="3"/>
      <c r="M207" s="3"/>
    </row>
    <row r="208" spans="1:13" ht="14.1" customHeight="1" x14ac:dyDescent="0.25">
      <c r="A208" s="2" t="s">
        <v>400</v>
      </c>
      <c r="B208" s="37" t="s">
        <v>189</v>
      </c>
      <c r="C208" s="28">
        <f>SUM(C193:C206)</f>
        <v>0</v>
      </c>
      <c r="E208" s="35"/>
      <c r="F208" s="29">
        <f>SUM(F193:F206)</f>
        <v>0</v>
      </c>
      <c r="G208" s="35"/>
      <c r="H208" s="3"/>
      <c r="L208" s="3"/>
      <c r="M208" s="3"/>
    </row>
    <row r="209" spans="1:13" ht="14.1" hidden="1" customHeight="1" outlineLevel="1" x14ac:dyDescent="0.25">
      <c r="A209" s="2" t="s">
        <v>401</v>
      </c>
      <c r="B209" s="34" t="s">
        <v>191</v>
      </c>
      <c r="E209" s="35"/>
      <c r="F209" s="30" t="str">
        <f t="shared" ref="F209:F215" si="10">IF($C$208=0,"",IF(C209="[for completion]","",C209/$C$208))</f>
        <v/>
      </c>
      <c r="G209" s="35"/>
      <c r="H209" s="3"/>
      <c r="L209" s="3"/>
      <c r="M209" s="3"/>
    </row>
    <row r="210" spans="1:13" ht="14.1" hidden="1" customHeight="1" outlineLevel="1" x14ac:dyDescent="0.25">
      <c r="A210" s="2" t="s">
        <v>402</v>
      </c>
      <c r="B210" s="34" t="s">
        <v>191</v>
      </c>
      <c r="E210" s="35"/>
      <c r="F210" s="30" t="str">
        <f t="shared" si="10"/>
        <v/>
      </c>
      <c r="G210" s="35"/>
      <c r="H210" s="3"/>
      <c r="L210" s="3"/>
      <c r="M210" s="3"/>
    </row>
    <row r="211" spans="1:13" ht="14.1" hidden="1" customHeight="1" outlineLevel="1" x14ac:dyDescent="0.25">
      <c r="A211" s="2" t="s">
        <v>403</v>
      </c>
      <c r="B211" s="34" t="s">
        <v>191</v>
      </c>
      <c r="E211" s="35"/>
      <c r="F211" s="30" t="str">
        <f t="shared" si="10"/>
        <v/>
      </c>
      <c r="G211" s="35"/>
      <c r="H211" s="3"/>
      <c r="L211" s="3"/>
      <c r="M211" s="3"/>
    </row>
    <row r="212" spans="1:13" ht="14.1" hidden="1" customHeight="1" outlineLevel="1" x14ac:dyDescent="0.25">
      <c r="A212" s="2" t="s">
        <v>404</v>
      </c>
      <c r="B212" s="34" t="s">
        <v>191</v>
      </c>
      <c r="E212" s="35"/>
      <c r="F212" s="30" t="str">
        <f t="shared" si="10"/>
        <v/>
      </c>
      <c r="G212" s="35"/>
      <c r="H212" s="3"/>
      <c r="L212" s="3"/>
      <c r="M212" s="3"/>
    </row>
    <row r="213" spans="1:13" ht="14.1" hidden="1" customHeight="1" outlineLevel="1" x14ac:dyDescent="0.25">
      <c r="A213" s="2" t="s">
        <v>405</v>
      </c>
      <c r="B213" s="34" t="s">
        <v>191</v>
      </c>
      <c r="E213" s="35"/>
      <c r="F213" s="30" t="str">
        <f t="shared" si="10"/>
        <v/>
      </c>
      <c r="G213" s="35"/>
      <c r="H213" s="3"/>
      <c r="L213" s="3"/>
      <c r="M213" s="3"/>
    </row>
    <row r="214" spans="1:13" ht="14.1" hidden="1" customHeight="1" outlineLevel="1" x14ac:dyDescent="0.25">
      <c r="A214" s="2" t="s">
        <v>406</v>
      </c>
      <c r="B214" s="34" t="s">
        <v>191</v>
      </c>
      <c r="E214" s="35"/>
      <c r="F214" s="30" t="str">
        <f t="shared" si="10"/>
        <v/>
      </c>
      <c r="G214" s="35"/>
      <c r="H214" s="3"/>
      <c r="L214" s="3"/>
      <c r="M214" s="3"/>
    </row>
    <row r="215" spans="1:13" ht="14.1" hidden="1" customHeight="1" outlineLevel="1" x14ac:dyDescent="0.25">
      <c r="A215" s="2" t="s">
        <v>407</v>
      </c>
      <c r="B215" s="34" t="s">
        <v>191</v>
      </c>
      <c r="E215" s="35"/>
      <c r="F215" s="30" t="str">
        <f t="shared" si="10"/>
        <v/>
      </c>
      <c r="G215" s="35"/>
      <c r="H215" s="3"/>
      <c r="L215" s="3"/>
      <c r="M215" s="3"/>
    </row>
    <row r="216" spans="1:13" ht="15" customHeight="1" collapsed="1" x14ac:dyDescent="0.25">
      <c r="A216" s="24"/>
      <c r="B216" s="25" t="s">
        <v>408</v>
      </c>
      <c r="C216" s="24" t="s">
        <v>149</v>
      </c>
      <c r="D216" s="24"/>
      <c r="E216" s="26"/>
      <c r="F216" s="27" t="s">
        <v>177</v>
      </c>
      <c r="G216" s="27" t="s">
        <v>409</v>
      </c>
      <c r="H216" s="3"/>
      <c r="L216" s="3"/>
      <c r="M216" s="3"/>
    </row>
    <row r="217" spans="1:13" ht="14.1" customHeight="1" x14ac:dyDescent="0.25">
      <c r="A217" s="2" t="s">
        <v>410</v>
      </c>
      <c r="B217" s="3" t="s">
        <v>411</v>
      </c>
      <c r="C217" s="28" t="s">
        <v>264</v>
      </c>
      <c r="E217" s="43"/>
      <c r="F217" s="30" t="s">
        <v>264</v>
      </c>
      <c r="G217" s="30" t="s">
        <v>264</v>
      </c>
      <c r="H217" s="3"/>
      <c r="L217" s="3"/>
      <c r="M217" s="3"/>
    </row>
    <row r="218" spans="1:13" ht="14.1" customHeight="1" x14ac:dyDescent="0.25">
      <c r="A218" s="2" t="s">
        <v>412</v>
      </c>
      <c r="B218" s="3" t="s">
        <v>413</v>
      </c>
      <c r="C218" s="28">
        <v>74.899000000000001</v>
      </c>
      <c r="E218" s="43"/>
      <c r="F218" s="30">
        <f>IF($C$220=0,"",IF(C218="[for completion]","",C218/$C$38))</f>
        <v>2.9941407600741793E-2</v>
      </c>
      <c r="G218" s="30">
        <f>IF($C$220=0,"",IF(C218="[for completion]","",C218/$C$39))</f>
        <v>3.1147076044792506E-2</v>
      </c>
      <c r="H218" s="3"/>
      <c r="L218" s="3"/>
      <c r="M218" s="3"/>
    </row>
    <row r="219" spans="1:13" ht="14.1" customHeight="1" x14ac:dyDescent="0.25">
      <c r="A219" s="2" t="s">
        <v>414</v>
      </c>
      <c r="B219" s="3" t="s">
        <v>331</v>
      </c>
      <c r="C219" s="28" t="s">
        <v>264</v>
      </c>
      <c r="E219" s="43"/>
      <c r="F219" s="30" t="s">
        <v>264</v>
      </c>
      <c r="G219" s="30" t="s">
        <v>264</v>
      </c>
      <c r="H219" s="3"/>
      <c r="L219" s="3"/>
      <c r="M219" s="3"/>
    </row>
    <row r="220" spans="1:13" ht="14.1" customHeight="1" x14ac:dyDescent="0.25">
      <c r="A220" s="2" t="s">
        <v>415</v>
      </c>
      <c r="B220" s="37" t="s">
        <v>189</v>
      </c>
      <c r="C220" s="28">
        <f>SUM(C217:C219)</f>
        <v>74.899000000000001</v>
      </c>
      <c r="E220" s="43"/>
      <c r="F220" s="30">
        <f>SUM(F217:F219)</f>
        <v>2.9941407600741793E-2</v>
      </c>
      <c r="G220" s="30">
        <f>SUM(G217:G219)</f>
        <v>3.1147076044792506E-2</v>
      </c>
      <c r="H220" s="3"/>
      <c r="L220" s="3"/>
      <c r="M220" s="3"/>
    </row>
    <row r="221" spans="1:13" ht="15" hidden="1" customHeight="1" outlineLevel="1" x14ac:dyDescent="0.25">
      <c r="A221" s="2" t="s">
        <v>416</v>
      </c>
      <c r="B221" s="34" t="s">
        <v>191</v>
      </c>
      <c r="E221" s="43"/>
      <c r="F221" s="30">
        <v>0</v>
      </c>
      <c r="G221" s="30">
        <v>0</v>
      </c>
      <c r="H221" s="3"/>
      <c r="L221" s="3"/>
      <c r="M221" s="3"/>
    </row>
    <row r="222" spans="1:13" ht="15" hidden="1" customHeight="1" outlineLevel="1" x14ac:dyDescent="0.25">
      <c r="A222" s="2" t="s">
        <v>417</v>
      </c>
      <c r="B222" s="34" t="s">
        <v>191</v>
      </c>
      <c r="E222" s="43"/>
      <c r="F222" s="30">
        <v>0</v>
      </c>
      <c r="G222" s="30">
        <v>0</v>
      </c>
      <c r="H222" s="3"/>
      <c r="L222" s="3"/>
      <c r="M222" s="3"/>
    </row>
    <row r="223" spans="1:13" ht="15" hidden="1" customHeight="1" outlineLevel="1" x14ac:dyDescent="0.25">
      <c r="A223" s="2" t="s">
        <v>418</v>
      </c>
      <c r="B223" s="34" t="s">
        <v>191</v>
      </c>
      <c r="E223" s="43"/>
      <c r="F223" s="30">
        <v>0</v>
      </c>
      <c r="G223" s="30">
        <v>0</v>
      </c>
      <c r="H223" s="3"/>
      <c r="L223" s="3"/>
      <c r="M223" s="3"/>
    </row>
    <row r="224" spans="1:13" ht="15" hidden="1" customHeight="1" outlineLevel="1" x14ac:dyDescent="0.25">
      <c r="A224" s="2" t="s">
        <v>419</v>
      </c>
      <c r="B224" s="34" t="s">
        <v>191</v>
      </c>
      <c r="E224" s="43"/>
      <c r="F224" s="30">
        <v>0</v>
      </c>
      <c r="G224" s="30">
        <v>0</v>
      </c>
      <c r="H224" s="3"/>
      <c r="L224" s="3"/>
      <c r="M224" s="3"/>
    </row>
    <row r="225" spans="1:14" ht="15" hidden="1" customHeight="1" outlineLevel="1" x14ac:dyDescent="0.25">
      <c r="A225" s="2" t="s">
        <v>420</v>
      </c>
      <c r="B225" s="34" t="s">
        <v>191</v>
      </c>
      <c r="E225" s="43"/>
      <c r="F225" s="30">
        <v>0</v>
      </c>
      <c r="G225" s="30">
        <v>0</v>
      </c>
      <c r="H225" s="3"/>
      <c r="L225" s="3"/>
      <c r="M225" s="3"/>
    </row>
    <row r="226" spans="1:14" ht="15" hidden="1" customHeight="1" outlineLevel="1" x14ac:dyDescent="0.25">
      <c r="A226" s="2" t="s">
        <v>421</v>
      </c>
      <c r="B226" s="34" t="s">
        <v>191</v>
      </c>
      <c r="F226" s="30">
        <v>0</v>
      </c>
      <c r="G226" s="30">
        <v>0</v>
      </c>
      <c r="H226" s="3"/>
      <c r="L226" s="3"/>
      <c r="M226" s="3"/>
    </row>
    <row r="227" spans="1:14" ht="15" hidden="1" customHeight="1" outlineLevel="1" x14ac:dyDescent="0.25">
      <c r="A227" s="2" t="s">
        <v>422</v>
      </c>
      <c r="B227" s="34" t="s">
        <v>191</v>
      </c>
      <c r="E227" s="43"/>
      <c r="F227" s="30">
        <v>0</v>
      </c>
      <c r="G227" s="30">
        <v>0</v>
      </c>
      <c r="H227" s="3"/>
      <c r="L227" s="3"/>
      <c r="M227" s="3"/>
    </row>
    <row r="228" spans="1:14" ht="15" customHeight="1" collapsed="1" x14ac:dyDescent="0.25">
      <c r="A228" s="24"/>
      <c r="B228" s="25" t="s">
        <v>423</v>
      </c>
      <c r="C228" s="24"/>
      <c r="D228" s="24"/>
      <c r="E228" s="26"/>
      <c r="F228" s="27"/>
      <c r="G228" s="27"/>
      <c r="H228" s="3"/>
      <c r="L228" s="3"/>
      <c r="M228" s="3"/>
    </row>
    <row r="229" spans="1:14" ht="30" customHeight="1" x14ac:dyDescent="0.25">
      <c r="A229" s="2" t="s">
        <v>424</v>
      </c>
      <c r="B229" s="2" t="s">
        <v>425</v>
      </c>
      <c r="C229" s="2" t="s">
        <v>141</v>
      </c>
      <c r="H229" s="3"/>
      <c r="L229" s="3"/>
      <c r="M229" s="3"/>
    </row>
    <row r="230" spans="1:14" ht="15" customHeight="1" x14ac:dyDescent="0.25">
      <c r="A230" s="24"/>
      <c r="B230" s="25" t="s">
        <v>426</v>
      </c>
      <c r="C230" s="24"/>
      <c r="D230" s="24"/>
      <c r="E230" s="26"/>
      <c r="F230" s="27"/>
      <c r="G230" s="27"/>
      <c r="H230" s="3"/>
      <c r="L230" s="3"/>
      <c r="M230" s="3"/>
    </row>
    <row r="231" spans="1:14" ht="15" customHeight="1" x14ac:dyDescent="0.25">
      <c r="A231" s="2" t="s">
        <v>427</v>
      </c>
      <c r="B231" s="2" t="s">
        <v>428</v>
      </c>
      <c r="C231" s="2" t="s">
        <v>167</v>
      </c>
      <c r="H231" s="3"/>
      <c r="L231" s="3"/>
      <c r="M231" s="3"/>
    </row>
    <row r="232" spans="1:14" ht="15" customHeight="1" x14ac:dyDescent="0.25">
      <c r="A232" s="2" t="s">
        <v>429</v>
      </c>
      <c r="B232" s="48" t="s">
        <v>430</v>
      </c>
      <c r="C232" s="2" t="s">
        <v>264</v>
      </c>
      <c r="H232" s="3"/>
      <c r="L232" s="3"/>
      <c r="M232" s="3"/>
    </row>
    <row r="233" spans="1:14" ht="15" customHeight="1" x14ac:dyDescent="0.25">
      <c r="A233" s="2" t="s">
        <v>431</v>
      </c>
      <c r="B233" s="48" t="s">
        <v>432</v>
      </c>
      <c r="C233" s="2" t="s">
        <v>264</v>
      </c>
      <c r="H233" s="3"/>
      <c r="L233" s="3"/>
      <c r="M233" s="3"/>
    </row>
    <row r="234" spans="1:14" ht="14.1" hidden="1" customHeight="1" outlineLevel="1" x14ac:dyDescent="0.25">
      <c r="A234" s="2" t="s">
        <v>433</v>
      </c>
      <c r="B234" s="22" t="s">
        <v>434</v>
      </c>
      <c r="C234" s="28">
        <v>37.863999999999997</v>
      </c>
      <c r="H234" s="3"/>
      <c r="L234" s="3"/>
      <c r="M234" s="3"/>
    </row>
    <row r="235" spans="1:14" ht="15" hidden="1" customHeight="1" outlineLevel="1" x14ac:dyDescent="0.25">
      <c r="A235" s="2" t="s">
        <v>435</v>
      </c>
      <c r="B235" s="22" t="s">
        <v>436</v>
      </c>
      <c r="H235" s="3"/>
      <c r="L235" s="3"/>
      <c r="M235" s="3"/>
    </row>
    <row r="236" spans="1:14" ht="15" hidden="1" customHeight="1" outlineLevel="1" x14ac:dyDescent="0.25">
      <c r="A236" s="2" t="s">
        <v>437</v>
      </c>
      <c r="B236" s="22" t="s">
        <v>438</v>
      </c>
      <c r="H236" s="3"/>
      <c r="L236" s="3"/>
      <c r="M236" s="3"/>
    </row>
    <row r="237" spans="1:14" ht="14.1" hidden="1" customHeight="1" outlineLevel="1" x14ac:dyDescent="0.25">
      <c r="A237" s="2" t="s">
        <v>439</v>
      </c>
      <c r="B237" s="49" t="s">
        <v>440</v>
      </c>
      <c r="C237" s="2" t="s">
        <v>96</v>
      </c>
      <c r="H237" s="3"/>
      <c r="L237" s="3"/>
      <c r="M237" s="3"/>
    </row>
    <row r="238" spans="1:14" ht="15" hidden="1" customHeight="1" outlineLevel="1" x14ac:dyDescent="0.25">
      <c r="A238" s="2" t="s">
        <v>441</v>
      </c>
      <c r="H238" s="3"/>
      <c r="L238" s="3"/>
      <c r="M238" s="3"/>
    </row>
    <row r="239" spans="1:14" ht="15" hidden="1" customHeight="1" outlineLevel="1" x14ac:dyDescent="0.25">
      <c r="A239" s="2" t="s">
        <v>442</v>
      </c>
      <c r="D239" s="31"/>
      <c r="E239" s="31"/>
      <c r="F239" s="31"/>
      <c r="G239" s="31"/>
      <c r="H239" s="3"/>
      <c r="K239" s="31"/>
      <c r="L239" s="31"/>
      <c r="M239" s="31"/>
      <c r="N239" s="31"/>
    </row>
    <row r="240" spans="1:14" ht="15" hidden="1" customHeight="1" outlineLevel="1" x14ac:dyDescent="0.25">
      <c r="A240" s="2" t="s">
        <v>443</v>
      </c>
      <c r="D240" s="31"/>
      <c r="E240" s="31"/>
      <c r="F240" s="31"/>
      <c r="G240" s="31"/>
      <c r="H240" s="3"/>
      <c r="K240" s="31"/>
      <c r="L240" s="31"/>
      <c r="M240" s="31"/>
      <c r="N240" s="31"/>
    </row>
    <row r="241" spans="1:14" ht="15" hidden="1" customHeight="1" outlineLevel="1" x14ac:dyDescent="0.25">
      <c r="A241" s="2" t="s">
        <v>444</v>
      </c>
      <c r="D241" s="31"/>
      <c r="E241" s="31"/>
      <c r="F241" s="31"/>
      <c r="G241" s="31"/>
      <c r="H241" s="3"/>
      <c r="K241" s="31"/>
      <c r="L241" s="31"/>
      <c r="M241" s="31"/>
      <c r="N241" s="31"/>
    </row>
    <row r="242" spans="1:14" ht="15" hidden="1" customHeight="1" outlineLevel="1" x14ac:dyDescent="0.25">
      <c r="A242" s="2" t="s">
        <v>445</v>
      </c>
      <c r="D242" s="31"/>
      <c r="E242" s="31"/>
      <c r="F242" s="31"/>
      <c r="G242" s="31"/>
      <c r="H242" s="3"/>
      <c r="K242" s="31"/>
      <c r="L242" s="31"/>
      <c r="M242" s="31"/>
      <c r="N242" s="31"/>
    </row>
    <row r="243" spans="1:14" ht="15" hidden="1" customHeight="1" outlineLevel="1" x14ac:dyDescent="0.25">
      <c r="A243" s="2" t="s">
        <v>446</v>
      </c>
      <c r="D243" s="31"/>
      <c r="E243" s="31"/>
      <c r="F243" s="31"/>
      <c r="G243" s="31"/>
      <c r="H243" s="3"/>
      <c r="K243" s="31"/>
      <c r="L243" s="31"/>
      <c r="M243" s="31"/>
      <c r="N243" s="31"/>
    </row>
    <row r="244" spans="1:14" ht="15" hidden="1" customHeight="1" outlineLevel="1" x14ac:dyDescent="0.25">
      <c r="A244" s="2" t="s">
        <v>447</v>
      </c>
      <c r="D244" s="31"/>
      <c r="E244" s="31"/>
      <c r="F244" s="31"/>
      <c r="G244" s="31"/>
      <c r="H244" s="3"/>
      <c r="K244" s="31"/>
      <c r="L244" s="31"/>
      <c r="M244" s="31"/>
      <c r="N244" s="31"/>
    </row>
    <row r="245" spans="1:14" ht="15" hidden="1" customHeight="1" outlineLevel="1" x14ac:dyDescent="0.25">
      <c r="A245" s="2" t="s">
        <v>448</v>
      </c>
      <c r="D245" s="31"/>
      <c r="E245" s="31"/>
      <c r="F245" s="31"/>
      <c r="G245" s="31"/>
      <c r="H245" s="3"/>
      <c r="K245" s="31"/>
      <c r="L245" s="31"/>
      <c r="M245" s="31"/>
      <c r="N245" s="31"/>
    </row>
    <row r="246" spans="1:14" ht="15" hidden="1" customHeight="1" outlineLevel="1" x14ac:dyDescent="0.25">
      <c r="A246" s="2" t="s">
        <v>449</v>
      </c>
      <c r="D246" s="31"/>
      <c r="E246" s="31"/>
      <c r="F246" s="31"/>
      <c r="G246" s="31"/>
      <c r="H246" s="3"/>
      <c r="K246" s="31"/>
      <c r="L246" s="31"/>
      <c r="M246" s="31"/>
      <c r="N246" s="31"/>
    </row>
    <row r="247" spans="1:14" ht="15" hidden="1" customHeight="1" outlineLevel="1" x14ac:dyDescent="0.25">
      <c r="A247" s="2" t="s">
        <v>450</v>
      </c>
      <c r="D247" s="31"/>
      <c r="E247" s="31"/>
      <c r="F247" s="31"/>
      <c r="G247" s="31"/>
      <c r="H247" s="3"/>
      <c r="K247" s="31"/>
      <c r="L247" s="31"/>
      <c r="M247" s="31"/>
      <c r="N247" s="31"/>
    </row>
    <row r="248" spans="1:14" ht="15" hidden="1" customHeight="1" outlineLevel="1" x14ac:dyDescent="0.25">
      <c r="A248" s="2" t="s">
        <v>451</v>
      </c>
      <c r="D248" s="31"/>
      <c r="E248" s="31"/>
      <c r="F248" s="31"/>
      <c r="G248" s="31"/>
      <c r="H248" s="3"/>
      <c r="K248" s="31"/>
      <c r="L248" s="31"/>
      <c r="M248" s="31"/>
      <c r="N248" s="31"/>
    </row>
    <row r="249" spans="1:14" ht="15" hidden="1" customHeight="1" outlineLevel="1" x14ac:dyDescent="0.25">
      <c r="A249" s="2" t="s">
        <v>452</v>
      </c>
      <c r="D249" s="31"/>
      <c r="E249" s="31"/>
      <c r="F249" s="31"/>
      <c r="G249" s="31"/>
      <c r="H249" s="3"/>
      <c r="K249" s="31"/>
      <c r="L249" s="31"/>
      <c r="M249" s="31"/>
      <c r="N249" s="31"/>
    </row>
    <row r="250" spans="1:14" ht="15" hidden="1" customHeight="1" outlineLevel="1" x14ac:dyDescent="0.25">
      <c r="A250" s="2" t="s">
        <v>453</v>
      </c>
      <c r="D250" s="31"/>
      <c r="E250" s="31"/>
      <c r="F250" s="31"/>
      <c r="G250" s="31"/>
      <c r="H250" s="3"/>
      <c r="K250" s="31"/>
      <c r="L250" s="31"/>
      <c r="M250" s="31"/>
      <c r="N250" s="31"/>
    </row>
    <row r="251" spans="1:14" ht="15" hidden="1" customHeight="1" outlineLevel="1" x14ac:dyDescent="0.25">
      <c r="A251" s="2" t="s">
        <v>454</v>
      </c>
      <c r="D251" s="31"/>
      <c r="E251" s="31"/>
      <c r="F251" s="31"/>
      <c r="G251" s="31"/>
      <c r="H251" s="3"/>
      <c r="K251" s="31"/>
      <c r="L251" s="31"/>
      <c r="M251" s="31"/>
      <c r="N251" s="31"/>
    </row>
    <row r="252" spans="1:14" ht="15" hidden="1" customHeight="1" outlineLevel="1" x14ac:dyDescent="0.25">
      <c r="A252" s="2" t="s">
        <v>455</v>
      </c>
      <c r="D252" s="31"/>
      <c r="E252" s="31"/>
      <c r="F252" s="31"/>
      <c r="G252" s="31"/>
      <c r="H252" s="3"/>
      <c r="K252" s="31"/>
      <c r="L252" s="31"/>
      <c r="M252" s="31"/>
      <c r="N252" s="31"/>
    </row>
    <row r="253" spans="1:14" ht="15" hidden="1" customHeight="1" outlineLevel="1" x14ac:dyDescent="0.25">
      <c r="A253" s="2" t="s">
        <v>456</v>
      </c>
      <c r="D253" s="31"/>
      <c r="E253" s="31"/>
      <c r="F253" s="31"/>
      <c r="G253" s="31"/>
      <c r="H253" s="3"/>
      <c r="K253" s="31"/>
      <c r="L253" s="31"/>
      <c r="M253" s="31"/>
      <c r="N253" s="31"/>
    </row>
    <row r="254" spans="1:14" ht="15" hidden="1" customHeight="1" outlineLevel="1" x14ac:dyDescent="0.25">
      <c r="A254" s="2" t="s">
        <v>457</v>
      </c>
      <c r="D254" s="31"/>
      <c r="E254" s="31"/>
      <c r="F254" s="31"/>
      <c r="G254" s="31"/>
      <c r="H254" s="3"/>
      <c r="K254" s="31"/>
      <c r="L254" s="31"/>
      <c r="M254" s="31"/>
      <c r="N254" s="31"/>
    </row>
    <row r="255" spans="1:14" ht="15" hidden="1" customHeight="1" outlineLevel="1" x14ac:dyDescent="0.25">
      <c r="A255" s="2" t="s">
        <v>458</v>
      </c>
      <c r="D255" s="31"/>
      <c r="E255" s="31"/>
      <c r="F255" s="31"/>
      <c r="G255" s="31"/>
      <c r="H255" s="3"/>
      <c r="K255" s="31"/>
      <c r="L255" s="31"/>
      <c r="M255" s="31"/>
      <c r="N255" s="31"/>
    </row>
    <row r="256" spans="1:14" ht="15" hidden="1" customHeight="1" outlineLevel="1" x14ac:dyDescent="0.25">
      <c r="A256" s="2" t="s">
        <v>459</v>
      </c>
      <c r="D256" s="31"/>
      <c r="E256" s="31"/>
      <c r="F256" s="31"/>
      <c r="G256" s="31"/>
      <c r="H256" s="3"/>
      <c r="K256" s="31"/>
      <c r="L256" s="31"/>
      <c r="M256" s="31"/>
      <c r="N256" s="31"/>
    </row>
    <row r="257" spans="1:14" ht="15" hidden="1" customHeight="1" outlineLevel="1" x14ac:dyDescent="0.25">
      <c r="A257" s="2" t="s">
        <v>460</v>
      </c>
      <c r="D257" s="31"/>
      <c r="E257" s="31"/>
      <c r="F257" s="31"/>
      <c r="G257" s="31"/>
      <c r="H257" s="3"/>
      <c r="K257" s="31"/>
      <c r="L257" s="31"/>
      <c r="M257" s="31"/>
      <c r="N257" s="31"/>
    </row>
    <row r="258" spans="1:14" ht="15" hidden="1" customHeight="1" outlineLevel="1" x14ac:dyDescent="0.25">
      <c r="A258" s="2" t="s">
        <v>461</v>
      </c>
      <c r="D258" s="31"/>
      <c r="E258" s="31"/>
      <c r="F258" s="31"/>
      <c r="G258" s="31"/>
      <c r="H258" s="3"/>
      <c r="K258" s="31"/>
      <c r="L258" s="31"/>
      <c r="M258" s="31"/>
      <c r="N258" s="31"/>
    </row>
    <row r="259" spans="1:14" ht="15" hidden="1" customHeight="1" outlineLevel="1" x14ac:dyDescent="0.25">
      <c r="A259" s="2" t="s">
        <v>462</v>
      </c>
      <c r="D259" s="31"/>
      <c r="E259" s="31"/>
      <c r="F259" s="31"/>
      <c r="G259" s="31"/>
      <c r="H259" s="3"/>
      <c r="K259" s="31"/>
      <c r="L259" s="31"/>
      <c r="M259" s="31"/>
      <c r="N259" s="31"/>
    </row>
    <row r="260" spans="1:14" ht="15" hidden="1" customHeight="1" outlineLevel="1" x14ac:dyDescent="0.25">
      <c r="A260" s="2" t="s">
        <v>463</v>
      </c>
      <c r="D260" s="31"/>
      <c r="E260" s="31"/>
      <c r="F260" s="31"/>
      <c r="G260" s="31"/>
      <c r="H260" s="3"/>
      <c r="K260" s="31"/>
      <c r="L260" s="31"/>
      <c r="M260" s="31"/>
      <c r="N260" s="31"/>
    </row>
    <row r="261" spans="1:14" ht="15" hidden="1" customHeight="1" outlineLevel="1" x14ac:dyDescent="0.25">
      <c r="A261" s="2" t="s">
        <v>464</v>
      </c>
      <c r="D261" s="31"/>
      <c r="E261" s="31"/>
      <c r="F261" s="31"/>
      <c r="G261" s="31"/>
      <c r="H261" s="3"/>
      <c r="K261" s="31"/>
      <c r="L261" s="31"/>
      <c r="M261" s="31"/>
      <c r="N261" s="31"/>
    </row>
    <row r="262" spans="1:14" ht="15" hidden="1" customHeight="1" outlineLevel="1" x14ac:dyDescent="0.25">
      <c r="A262" s="2" t="s">
        <v>465</v>
      </c>
      <c r="D262" s="31"/>
      <c r="E262" s="31"/>
      <c r="F262" s="31"/>
      <c r="G262" s="31"/>
      <c r="H262" s="3"/>
      <c r="K262" s="31"/>
      <c r="L262" s="31"/>
      <c r="M262" s="31"/>
      <c r="N262" s="31"/>
    </row>
    <row r="263" spans="1:14" ht="15" hidden="1" customHeight="1" outlineLevel="1" x14ac:dyDescent="0.25">
      <c r="A263" s="2" t="s">
        <v>466</v>
      </c>
      <c r="D263" s="31"/>
      <c r="E263" s="31"/>
      <c r="F263" s="31"/>
      <c r="G263" s="31"/>
      <c r="H263" s="3"/>
      <c r="K263" s="31"/>
      <c r="L263" s="31"/>
      <c r="M263" s="31"/>
      <c r="N263" s="31"/>
    </row>
    <row r="264" spans="1:14" ht="15" hidden="1" customHeight="1" outlineLevel="1" x14ac:dyDescent="0.25">
      <c r="A264" s="2" t="s">
        <v>467</v>
      </c>
      <c r="D264" s="31"/>
      <c r="E264" s="31"/>
      <c r="F264" s="31"/>
      <c r="G264" s="31"/>
      <c r="H264" s="3"/>
      <c r="K264" s="31"/>
      <c r="L264" s="31"/>
      <c r="M264" s="31"/>
      <c r="N264" s="31"/>
    </row>
    <row r="265" spans="1:14" ht="15" hidden="1" customHeight="1" outlineLevel="1" x14ac:dyDescent="0.25">
      <c r="A265" s="2" t="s">
        <v>468</v>
      </c>
      <c r="D265" s="31"/>
      <c r="E265" s="31"/>
      <c r="F265" s="31"/>
      <c r="G265" s="31"/>
      <c r="H265" s="3"/>
      <c r="K265" s="31"/>
      <c r="L265" s="31"/>
      <c r="M265" s="31"/>
      <c r="N265" s="31"/>
    </row>
    <row r="266" spans="1:14" ht="15" hidden="1" customHeight="1" outlineLevel="1" x14ac:dyDescent="0.25">
      <c r="A266" s="2" t="s">
        <v>469</v>
      </c>
      <c r="D266" s="31"/>
      <c r="E266" s="31"/>
      <c r="F266" s="31"/>
      <c r="G266" s="31"/>
      <c r="H266" s="3"/>
      <c r="K266" s="31"/>
      <c r="L266" s="31"/>
      <c r="M266" s="31"/>
      <c r="N266" s="31"/>
    </row>
    <row r="267" spans="1:14" ht="15" hidden="1" customHeight="1" outlineLevel="1" x14ac:dyDescent="0.25">
      <c r="A267" s="2" t="s">
        <v>470</v>
      </c>
      <c r="D267" s="31"/>
      <c r="E267" s="31"/>
      <c r="F267" s="31"/>
      <c r="G267" s="31"/>
      <c r="H267" s="3"/>
      <c r="K267" s="31"/>
      <c r="L267" s="31"/>
      <c r="M267" s="31"/>
      <c r="N267" s="31"/>
    </row>
    <row r="268" spans="1:14" ht="15" hidden="1" customHeight="1" outlineLevel="1" x14ac:dyDescent="0.25">
      <c r="A268" s="2" t="s">
        <v>471</v>
      </c>
      <c r="D268" s="31"/>
      <c r="E268" s="31"/>
      <c r="F268" s="31"/>
      <c r="G268" s="31"/>
      <c r="H268" s="3"/>
      <c r="K268" s="31"/>
      <c r="L268" s="31"/>
      <c r="M268" s="31"/>
      <c r="N268" s="31"/>
    </row>
    <row r="269" spans="1:14" ht="15" hidden="1" customHeight="1" outlineLevel="1" x14ac:dyDescent="0.25">
      <c r="A269" s="2" t="s">
        <v>472</v>
      </c>
      <c r="D269" s="31"/>
      <c r="E269" s="31"/>
      <c r="F269" s="31"/>
      <c r="G269" s="31"/>
      <c r="H269" s="3"/>
      <c r="K269" s="31"/>
      <c r="L269" s="31"/>
      <c r="M269" s="31"/>
      <c r="N269" s="31"/>
    </row>
    <row r="270" spans="1:14" ht="15" hidden="1" customHeight="1" outlineLevel="1" x14ac:dyDescent="0.25">
      <c r="A270" s="2" t="s">
        <v>473</v>
      </c>
      <c r="D270" s="31"/>
      <c r="E270" s="31"/>
      <c r="F270" s="31"/>
      <c r="G270" s="31"/>
      <c r="H270" s="3"/>
      <c r="K270" s="31"/>
      <c r="L270" s="31"/>
      <c r="M270" s="31"/>
      <c r="N270" s="31"/>
    </row>
    <row r="271" spans="1:14" ht="15" hidden="1" customHeight="1" outlineLevel="1" x14ac:dyDescent="0.25">
      <c r="A271" s="2" t="s">
        <v>474</v>
      </c>
      <c r="D271" s="31"/>
      <c r="E271" s="31"/>
      <c r="F271" s="31"/>
      <c r="G271" s="31"/>
      <c r="H271" s="3"/>
      <c r="K271" s="31"/>
      <c r="L271" s="31"/>
      <c r="M271" s="31"/>
      <c r="N271" s="31"/>
    </row>
    <row r="272" spans="1:14" ht="15" hidden="1" customHeight="1" outlineLevel="1" x14ac:dyDescent="0.25">
      <c r="A272" s="2" t="s">
        <v>475</v>
      </c>
      <c r="D272" s="31"/>
      <c r="E272" s="31"/>
      <c r="F272" s="31"/>
      <c r="G272" s="31"/>
      <c r="H272" s="3"/>
      <c r="K272" s="31"/>
      <c r="L272" s="31"/>
      <c r="M272" s="31"/>
      <c r="N272" s="31"/>
    </row>
    <row r="273" spans="1:14" ht="15" hidden="1" customHeight="1" outlineLevel="1" x14ac:dyDescent="0.25">
      <c r="A273" s="2" t="s">
        <v>476</v>
      </c>
      <c r="D273" s="31"/>
      <c r="E273" s="31"/>
      <c r="F273" s="31"/>
      <c r="G273" s="31"/>
      <c r="H273" s="3"/>
      <c r="K273" s="31"/>
      <c r="L273" s="31"/>
      <c r="M273" s="31"/>
      <c r="N273" s="31"/>
    </row>
    <row r="274" spans="1:14" ht="15" hidden="1" customHeight="1" outlineLevel="1" x14ac:dyDescent="0.25">
      <c r="A274" s="2" t="s">
        <v>477</v>
      </c>
      <c r="D274" s="31"/>
      <c r="E274" s="31"/>
      <c r="F274" s="31"/>
      <c r="G274" s="31"/>
      <c r="H274" s="3"/>
      <c r="K274" s="31"/>
      <c r="L274" s="31"/>
      <c r="M274" s="31"/>
      <c r="N274" s="31"/>
    </row>
    <row r="275" spans="1:14" ht="15" hidden="1" customHeight="1" outlineLevel="1" x14ac:dyDescent="0.25">
      <c r="A275" s="2" t="s">
        <v>478</v>
      </c>
      <c r="D275" s="31"/>
      <c r="E275" s="31"/>
      <c r="F275" s="31"/>
      <c r="G275" s="31"/>
      <c r="H275" s="3"/>
      <c r="K275" s="31"/>
      <c r="L275" s="31"/>
      <c r="M275" s="31"/>
      <c r="N275" s="31"/>
    </row>
    <row r="276" spans="1:14" ht="15" hidden="1" customHeight="1" outlineLevel="1" x14ac:dyDescent="0.25">
      <c r="A276" s="2" t="s">
        <v>479</v>
      </c>
      <c r="D276" s="31"/>
      <c r="E276" s="31"/>
      <c r="F276" s="31"/>
      <c r="G276" s="31"/>
      <c r="H276" s="3"/>
      <c r="K276" s="31"/>
      <c r="L276" s="31"/>
      <c r="M276" s="31"/>
      <c r="N276" s="31"/>
    </row>
    <row r="277" spans="1:14" ht="15" hidden="1" customHeight="1" outlineLevel="1" x14ac:dyDescent="0.25">
      <c r="A277" s="2" t="s">
        <v>480</v>
      </c>
      <c r="D277" s="31"/>
      <c r="E277" s="31"/>
      <c r="F277" s="31"/>
      <c r="G277" s="31"/>
      <c r="H277" s="3"/>
      <c r="K277" s="31"/>
      <c r="L277" s="31"/>
      <c r="M277" s="31"/>
      <c r="N277" s="31"/>
    </row>
    <row r="278" spans="1:14" ht="15" hidden="1" customHeight="1" outlineLevel="1" x14ac:dyDescent="0.25">
      <c r="A278" s="2" t="s">
        <v>481</v>
      </c>
      <c r="D278" s="31"/>
      <c r="E278" s="31"/>
      <c r="F278" s="31"/>
      <c r="G278" s="31"/>
      <c r="H278" s="3"/>
      <c r="K278" s="31"/>
      <c r="L278" s="31"/>
      <c r="M278" s="31"/>
      <c r="N278" s="31"/>
    </row>
    <row r="279" spans="1:14" ht="15" hidden="1" customHeight="1" outlineLevel="1" x14ac:dyDescent="0.25">
      <c r="A279" s="2" t="s">
        <v>482</v>
      </c>
      <c r="D279" s="31"/>
      <c r="E279" s="31"/>
      <c r="F279" s="31"/>
      <c r="G279" s="31"/>
      <c r="H279" s="3"/>
      <c r="K279" s="31"/>
      <c r="L279" s="31"/>
      <c r="M279" s="31"/>
      <c r="N279" s="31"/>
    </row>
    <row r="280" spans="1:14" ht="15" hidden="1" customHeight="1" outlineLevel="1" x14ac:dyDescent="0.25">
      <c r="A280" s="2" t="s">
        <v>483</v>
      </c>
      <c r="D280" s="31"/>
      <c r="E280" s="31"/>
      <c r="F280" s="31"/>
      <c r="G280" s="31"/>
      <c r="H280" s="3"/>
      <c r="K280" s="31"/>
      <c r="L280" s="31"/>
      <c r="M280" s="31"/>
      <c r="N280" s="31"/>
    </row>
    <row r="281" spans="1:14" ht="15" hidden="1" customHeight="1" outlineLevel="1" x14ac:dyDescent="0.25">
      <c r="A281" s="2" t="s">
        <v>484</v>
      </c>
      <c r="D281" s="31"/>
      <c r="E281" s="31"/>
      <c r="F281" s="31"/>
      <c r="G281" s="31"/>
      <c r="H281" s="3"/>
      <c r="K281" s="31"/>
      <c r="L281" s="31"/>
      <c r="M281" s="31"/>
      <c r="N281" s="31"/>
    </row>
    <row r="282" spans="1:14" ht="15" hidden="1" customHeight="1" outlineLevel="1" x14ac:dyDescent="0.25">
      <c r="A282" s="2" t="s">
        <v>485</v>
      </c>
      <c r="D282" s="31"/>
      <c r="E282" s="31"/>
      <c r="F282" s="31"/>
      <c r="G282" s="31"/>
      <c r="H282" s="3"/>
      <c r="K282" s="31"/>
      <c r="L282" s="31"/>
      <c r="M282" s="31"/>
      <c r="N282" s="31"/>
    </row>
    <row r="283" spans="1:14" ht="15" hidden="1" customHeight="1" outlineLevel="1" x14ac:dyDescent="0.25">
      <c r="A283" s="2" t="s">
        <v>486</v>
      </c>
      <c r="D283" s="31"/>
      <c r="E283" s="31"/>
      <c r="F283" s="31"/>
      <c r="G283" s="31"/>
      <c r="H283" s="3"/>
      <c r="K283" s="31"/>
      <c r="L283" s="31"/>
      <c r="M283" s="31"/>
      <c r="N283" s="31"/>
    </row>
    <row r="284" spans="1:14" ht="15" hidden="1" customHeight="1" outlineLevel="1" x14ac:dyDescent="0.25">
      <c r="A284" s="2" t="s">
        <v>487</v>
      </c>
      <c r="D284" s="31"/>
      <c r="E284" s="31"/>
      <c r="F284" s="31"/>
      <c r="G284" s="31"/>
      <c r="H284" s="3"/>
      <c r="K284" s="31"/>
      <c r="L284" s="31"/>
      <c r="M284" s="31"/>
      <c r="N284" s="31"/>
    </row>
    <row r="285" spans="1:14" ht="37.5" customHeight="1" collapsed="1" x14ac:dyDescent="0.25">
      <c r="A285" s="17"/>
      <c r="B285" s="17" t="s">
        <v>488</v>
      </c>
      <c r="C285" s="17" t="s">
        <v>489</v>
      </c>
      <c r="D285" s="17" t="s">
        <v>489</v>
      </c>
      <c r="E285" s="17"/>
      <c r="F285" s="18"/>
      <c r="G285" s="19"/>
      <c r="H285" s="3"/>
      <c r="I285" s="10"/>
      <c r="J285" s="10"/>
      <c r="K285" s="10"/>
      <c r="L285" s="10"/>
      <c r="M285" s="12"/>
    </row>
    <row r="286" spans="1:14" ht="18.75" customHeight="1" x14ac:dyDescent="0.25">
      <c r="A286" s="50" t="s">
        <v>490</v>
      </c>
      <c r="B286" s="51"/>
      <c r="C286" s="51"/>
      <c r="D286" s="51"/>
      <c r="E286" s="51"/>
      <c r="F286" s="52"/>
      <c r="G286" s="51"/>
      <c r="H286" s="3"/>
      <c r="I286" s="10"/>
      <c r="J286" s="10"/>
      <c r="K286" s="10"/>
      <c r="L286" s="10"/>
      <c r="M286" s="12"/>
    </row>
    <row r="287" spans="1:14" ht="18.75" customHeight="1" x14ac:dyDescent="0.25">
      <c r="A287" s="50" t="s">
        <v>491</v>
      </c>
      <c r="B287" s="51"/>
      <c r="C287" s="51"/>
      <c r="D287" s="51"/>
      <c r="E287" s="51"/>
      <c r="F287" s="52"/>
      <c r="G287" s="51"/>
      <c r="H287" s="3"/>
      <c r="I287" s="10"/>
      <c r="J287" s="10"/>
      <c r="K287" s="10"/>
      <c r="L287" s="10"/>
      <c r="M287" s="12"/>
    </row>
    <row r="288" spans="1:14" ht="15" customHeight="1" x14ac:dyDescent="0.25">
      <c r="A288" s="2" t="s">
        <v>492</v>
      </c>
      <c r="B288" s="22" t="s">
        <v>493</v>
      </c>
      <c r="C288" s="16">
        <v>38</v>
      </c>
      <c r="E288" s="35"/>
      <c r="F288" s="35"/>
      <c r="G288" s="35"/>
      <c r="H288" s="3"/>
      <c r="I288" s="22"/>
      <c r="J288" s="16"/>
      <c r="L288" s="35"/>
      <c r="M288" s="35"/>
      <c r="N288" s="35"/>
    </row>
    <row r="289" spans="1:14" ht="15" customHeight="1" x14ac:dyDescent="0.25">
      <c r="A289" s="2" t="s">
        <v>494</v>
      </c>
      <c r="B289" s="22" t="s">
        <v>495</v>
      </c>
      <c r="C289" s="16">
        <v>39</v>
      </c>
      <c r="E289" s="35"/>
      <c r="F289" s="35"/>
      <c r="H289" s="3"/>
      <c r="I289" s="22"/>
      <c r="J289" s="16"/>
      <c r="L289" s="35"/>
      <c r="M289" s="35"/>
    </row>
    <row r="290" spans="1:14" ht="15" customHeight="1" x14ac:dyDescent="0.25">
      <c r="A290" s="2" t="s">
        <v>496</v>
      </c>
      <c r="B290" s="22" t="s">
        <v>497</v>
      </c>
      <c r="C290" s="16" t="s">
        <v>498</v>
      </c>
      <c r="D290" s="16" t="s">
        <v>499</v>
      </c>
      <c r="E290" s="53"/>
      <c r="F290" s="35"/>
      <c r="G290" s="53"/>
      <c r="H290" s="3"/>
      <c r="I290" s="22"/>
      <c r="J290" s="16"/>
      <c r="K290" s="16"/>
      <c r="L290" s="53"/>
      <c r="M290" s="35"/>
      <c r="N290" s="53"/>
    </row>
    <row r="291" spans="1:14" ht="15" customHeight="1" x14ac:dyDescent="0.25">
      <c r="A291" s="2" t="s">
        <v>500</v>
      </c>
      <c r="B291" s="22" t="s">
        <v>501</v>
      </c>
      <c r="C291" s="16">
        <v>52</v>
      </c>
      <c r="H291" s="3"/>
      <c r="I291" s="22"/>
      <c r="J291" s="16"/>
    </row>
    <row r="292" spans="1:14" ht="15" customHeight="1" x14ac:dyDescent="0.25">
      <c r="A292" s="2" t="s">
        <v>502</v>
      </c>
      <c r="B292" s="22" t="s">
        <v>503</v>
      </c>
      <c r="C292" s="54" t="s">
        <v>504</v>
      </c>
      <c r="D292" s="16" t="s">
        <v>505</v>
      </c>
      <c r="E292" s="53"/>
      <c r="F292" s="16" t="s">
        <v>506</v>
      </c>
      <c r="G292" s="53"/>
      <c r="H292" s="3"/>
      <c r="I292" s="22"/>
      <c r="J292" s="31"/>
      <c r="K292" s="16"/>
      <c r="L292" s="53"/>
      <c r="N292" s="53"/>
    </row>
    <row r="293" spans="1:14" ht="15" customHeight="1" x14ac:dyDescent="0.25">
      <c r="A293" s="2" t="s">
        <v>507</v>
      </c>
      <c r="B293" s="22" t="s">
        <v>508</v>
      </c>
      <c r="C293" s="16" t="s">
        <v>509</v>
      </c>
      <c r="D293" s="16">
        <v>163</v>
      </c>
      <c r="F293" s="16" t="s">
        <v>510</v>
      </c>
      <c r="H293" s="3"/>
      <c r="I293" s="22"/>
      <c r="M293" s="53"/>
    </row>
    <row r="294" spans="1:14" ht="15" customHeight="1" x14ac:dyDescent="0.25">
      <c r="A294" s="2" t="s">
        <v>511</v>
      </c>
      <c r="B294" s="22" t="s">
        <v>512</v>
      </c>
      <c r="C294" s="16">
        <v>111</v>
      </c>
      <c r="F294" s="53"/>
      <c r="H294" s="3"/>
      <c r="I294" s="22"/>
      <c r="J294" s="16"/>
      <c r="M294" s="53"/>
    </row>
    <row r="295" spans="1:14" ht="15" customHeight="1" x14ac:dyDescent="0.25">
      <c r="A295" s="2" t="s">
        <v>513</v>
      </c>
      <c r="B295" s="22" t="s">
        <v>514</v>
      </c>
      <c r="C295" s="16">
        <v>163</v>
      </c>
      <c r="E295" s="53"/>
      <c r="F295" s="53"/>
      <c r="H295" s="3"/>
      <c r="I295" s="22"/>
      <c r="J295" s="16"/>
      <c r="L295" s="53"/>
      <c r="M295" s="53"/>
    </row>
    <row r="296" spans="1:14" ht="15" customHeight="1" x14ac:dyDescent="0.25">
      <c r="A296" s="2" t="s">
        <v>515</v>
      </c>
      <c r="B296" s="22" t="s">
        <v>516</v>
      </c>
      <c r="C296" s="16">
        <v>137</v>
      </c>
      <c r="E296" s="53"/>
      <c r="F296" s="53"/>
      <c r="H296" s="3"/>
      <c r="I296" s="22"/>
      <c r="J296" s="16"/>
      <c r="L296" s="53"/>
      <c r="M296" s="53"/>
    </row>
    <row r="297" spans="1:14" ht="30" customHeight="1" x14ac:dyDescent="0.25">
      <c r="A297" s="2" t="s">
        <v>517</v>
      </c>
      <c r="B297" s="2" t="s">
        <v>518</v>
      </c>
      <c r="C297" s="16" t="s">
        <v>519</v>
      </c>
      <c r="E297" s="53"/>
      <c r="H297" s="3"/>
      <c r="J297" s="16"/>
      <c r="L297" s="53"/>
    </row>
    <row r="298" spans="1:14" ht="15" customHeight="1" x14ac:dyDescent="0.25">
      <c r="A298" s="2" t="s">
        <v>520</v>
      </c>
      <c r="B298" s="22" t="s">
        <v>521</v>
      </c>
      <c r="C298" s="16">
        <v>65</v>
      </c>
      <c r="E298" s="53"/>
      <c r="H298" s="3"/>
      <c r="I298" s="22"/>
      <c r="J298" s="16"/>
      <c r="L298" s="53"/>
    </row>
    <row r="299" spans="1:14" ht="15" customHeight="1" x14ac:dyDescent="0.25">
      <c r="A299" s="2" t="s">
        <v>522</v>
      </c>
      <c r="B299" s="22" t="s">
        <v>523</v>
      </c>
      <c r="C299" s="16">
        <v>88</v>
      </c>
      <c r="E299" s="53"/>
      <c r="H299" s="3"/>
      <c r="I299" s="22"/>
      <c r="J299" s="16"/>
      <c r="L299" s="53"/>
    </row>
    <row r="300" spans="1:14" ht="15" customHeight="1" x14ac:dyDescent="0.25">
      <c r="A300" s="2" t="s">
        <v>524</v>
      </c>
      <c r="B300" s="22" t="s">
        <v>525</v>
      </c>
      <c r="C300" s="16" t="s">
        <v>526</v>
      </c>
      <c r="D300" s="16" t="s">
        <v>527</v>
      </c>
      <c r="E300" s="53"/>
      <c r="H300" s="3"/>
      <c r="I300" s="22"/>
      <c r="J300" s="16"/>
      <c r="K300" s="16"/>
      <c r="L300" s="53"/>
    </row>
    <row r="301" spans="1:14" ht="15" hidden="1" customHeight="1" outlineLevel="1" x14ac:dyDescent="0.25">
      <c r="A301" s="2" t="s">
        <v>528</v>
      </c>
      <c r="B301" s="22"/>
      <c r="C301" s="16"/>
      <c r="D301" s="16"/>
      <c r="E301" s="53"/>
      <c r="H301" s="3"/>
      <c r="I301" s="22"/>
      <c r="J301" s="16"/>
      <c r="K301" s="16"/>
      <c r="L301" s="53"/>
    </row>
    <row r="302" spans="1:14" ht="15" hidden="1" customHeight="1" outlineLevel="1" x14ac:dyDescent="0.25">
      <c r="A302" s="2" t="s">
        <v>529</v>
      </c>
      <c r="B302" s="22"/>
      <c r="C302" s="16"/>
      <c r="D302" s="16"/>
      <c r="E302" s="53"/>
      <c r="H302" s="3"/>
      <c r="I302" s="22"/>
      <c r="J302" s="16"/>
      <c r="K302" s="16"/>
      <c r="L302" s="53"/>
    </row>
    <row r="303" spans="1:14" ht="15" hidden="1" customHeight="1" outlineLevel="1" x14ac:dyDescent="0.25">
      <c r="A303" s="2" t="s">
        <v>530</v>
      </c>
      <c r="B303" s="22"/>
      <c r="C303" s="16"/>
      <c r="D303" s="16"/>
      <c r="E303" s="53"/>
      <c r="H303" s="3"/>
      <c r="I303" s="22"/>
      <c r="J303" s="16"/>
      <c r="K303" s="16"/>
      <c r="L303" s="53"/>
    </row>
    <row r="304" spans="1:14" ht="15" hidden="1" customHeight="1" outlineLevel="1" x14ac:dyDescent="0.25">
      <c r="A304" s="2" t="s">
        <v>531</v>
      </c>
      <c r="B304" s="22"/>
      <c r="C304" s="16"/>
      <c r="D304" s="16"/>
      <c r="E304" s="53"/>
      <c r="H304" s="3"/>
      <c r="I304" s="22"/>
      <c r="J304" s="16"/>
      <c r="K304" s="16"/>
      <c r="L304" s="53"/>
    </row>
    <row r="305" spans="1:13" ht="15" hidden="1" customHeight="1" outlineLevel="1" x14ac:dyDescent="0.25">
      <c r="A305" s="2" t="s">
        <v>532</v>
      </c>
      <c r="B305" s="22"/>
      <c r="C305" s="16"/>
      <c r="D305" s="16"/>
      <c r="E305" s="53"/>
      <c r="H305" s="3"/>
      <c r="I305" s="22"/>
      <c r="J305" s="16"/>
      <c r="K305" s="16"/>
      <c r="L305" s="53"/>
    </row>
    <row r="306" spans="1:13" ht="15" hidden="1" customHeight="1" outlineLevel="1" x14ac:dyDescent="0.25">
      <c r="A306" s="2" t="s">
        <v>533</v>
      </c>
      <c r="B306" s="22"/>
      <c r="C306" s="16"/>
      <c r="D306" s="16"/>
      <c r="E306" s="53"/>
      <c r="H306" s="3"/>
      <c r="I306" s="22"/>
      <c r="J306" s="16"/>
      <c r="K306" s="16"/>
      <c r="L306" s="53"/>
    </row>
    <row r="307" spans="1:13" ht="15" hidden="1" customHeight="1" outlineLevel="1" x14ac:dyDescent="0.25">
      <c r="A307" s="2" t="s">
        <v>534</v>
      </c>
      <c r="B307" s="22"/>
      <c r="C307" s="16"/>
      <c r="D307" s="16"/>
      <c r="E307" s="53"/>
      <c r="H307" s="3"/>
      <c r="I307" s="22"/>
      <c r="J307" s="16"/>
      <c r="K307" s="16"/>
      <c r="L307" s="53"/>
    </row>
    <row r="308" spans="1:13" ht="15" hidden="1" customHeight="1" outlineLevel="1" x14ac:dyDescent="0.25">
      <c r="A308" s="2" t="s">
        <v>535</v>
      </c>
      <c r="B308" s="22"/>
      <c r="C308" s="16"/>
      <c r="D308" s="16"/>
      <c r="E308" s="53"/>
      <c r="H308" s="3"/>
      <c r="I308" s="22"/>
      <c r="J308" s="16"/>
      <c r="K308" s="16"/>
      <c r="L308" s="53"/>
    </row>
    <row r="309" spans="1:13" ht="15" hidden="1" customHeight="1" outlineLevel="1" x14ac:dyDescent="0.25">
      <c r="A309" s="2" t="s">
        <v>536</v>
      </c>
      <c r="B309" s="22"/>
      <c r="C309" s="16"/>
      <c r="D309" s="16"/>
      <c r="E309" s="53"/>
      <c r="H309" s="3"/>
      <c r="I309" s="22"/>
      <c r="J309" s="16"/>
      <c r="K309" s="16"/>
      <c r="L309" s="53"/>
    </row>
    <row r="310" spans="1:13" ht="15" hidden="1" customHeight="1" outlineLevel="1" x14ac:dyDescent="0.25">
      <c r="A310" s="2" t="s">
        <v>537</v>
      </c>
      <c r="H310" s="3"/>
    </row>
    <row r="311" spans="1:13" ht="37.5" customHeight="1" collapsed="1" x14ac:dyDescent="0.25">
      <c r="A311" s="18"/>
      <c r="B311" s="17" t="s">
        <v>109</v>
      </c>
      <c r="C311" s="18"/>
      <c r="D311" s="18"/>
      <c r="E311" s="18"/>
      <c r="F311" s="18"/>
      <c r="G311" s="19"/>
      <c r="H311" s="3"/>
      <c r="I311" s="10"/>
      <c r="J311" s="12"/>
      <c r="K311" s="12"/>
      <c r="L311" s="12"/>
      <c r="M311" s="12"/>
    </row>
    <row r="312" spans="1:13" ht="15" customHeight="1" x14ac:dyDescent="0.25">
      <c r="A312" s="2" t="s">
        <v>538</v>
      </c>
      <c r="B312" s="22" t="s">
        <v>539</v>
      </c>
      <c r="C312" s="48"/>
      <c r="H312" s="3"/>
      <c r="I312" s="22"/>
      <c r="J312" s="16"/>
    </row>
    <row r="313" spans="1:13" ht="15" hidden="1" customHeight="1" outlineLevel="1" x14ac:dyDescent="0.25">
      <c r="A313" s="2" t="s">
        <v>540</v>
      </c>
      <c r="B313" s="22"/>
      <c r="C313" s="16"/>
      <c r="H313" s="3"/>
      <c r="I313" s="22"/>
      <c r="J313" s="16"/>
    </row>
    <row r="314" spans="1:13" ht="15" hidden="1" customHeight="1" outlineLevel="1" x14ac:dyDescent="0.25">
      <c r="A314" s="2" t="s">
        <v>541</v>
      </c>
      <c r="B314" s="22"/>
      <c r="C314" s="16"/>
      <c r="H314" s="3"/>
      <c r="I314" s="22"/>
      <c r="J314" s="16"/>
    </row>
    <row r="315" spans="1:13" ht="15" hidden="1" customHeight="1" outlineLevel="1" x14ac:dyDescent="0.25">
      <c r="A315" s="2" t="s">
        <v>542</v>
      </c>
      <c r="B315" s="22"/>
      <c r="C315" s="16"/>
      <c r="H315" s="3"/>
      <c r="I315" s="22"/>
      <c r="J315" s="16"/>
    </row>
    <row r="316" spans="1:13" ht="15" hidden="1" customHeight="1" outlineLevel="1" x14ac:dyDescent="0.25">
      <c r="A316" s="2" t="s">
        <v>543</v>
      </c>
      <c r="B316" s="22"/>
      <c r="C316" s="16"/>
      <c r="H316" s="3"/>
      <c r="I316" s="22"/>
      <c r="J316" s="16"/>
    </row>
    <row r="317" spans="1:13" ht="15" hidden="1" customHeight="1" outlineLevel="1" x14ac:dyDescent="0.25">
      <c r="A317" s="2" t="s">
        <v>544</v>
      </c>
      <c r="B317" s="22"/>
      <c r="C317" s="16"/>
      <c r="H317" s="3"/>
      <c r="I317" s="22"/>
      <c r="J317" s="16"/>
    </row>
    <row r="318" spans="1:13" ht="15" hidden="1" customHeight="1" outlineLevel="1" x14ac:dyDescent="0.25">
      <c r="A318" s="2" t="s">
        <v>545</v>
      </c>
      <c r="B318" s="22"/>
      <c r="C318" s="16"/>
      <c r="H318" s="3"/>
      <c r="I318" s="22"/>
      <c r="J318" s="16"/>
    </row>
    <row r="319" spans="1:13" ht="18.75" customHeight="1" collapsed="1" x14ac:dyDescent="0.25">
      <c r="A319" s="18"/>
      <c r="B319" s="17" t="s">
        <v>110</v>
      </c>
      <c r="C319" s="18"/>
      <c r="D319" s="18"/>
      <c r="E319" s="18"/>
      <c r="F319" s="18"/>
      <c r="G319" s="19"/>
      <c r="H319" s="3"/>
      <c r="I319" s="10"/>
      <c r="J319" s="12"/>
      <c r="K319" s="12"/>
      <c r="L319" s="12"/>
      <c r="M319" s="12"/>
    </row>
    <row r="320" spans="1:13" ht="15" hidden="1" customHeight="1" outlineLevel="1" x14ac:dyDescent="0.25">
      <c r="A320" s="24"/>
      <c r="B320" s="25" t="s">
        <v>546</v>
      </c>
      <c r="C320" s="24"/>
      <c r="D320" s="24"/>
      <c r="E320" s="26"/>
      <c r="F320" s="27"/>
      <c r="G320" s="27"/>
      <c r="H320" s="3"/>
      <c r="L320" s="3"/>
      <c r="M320" s="3"/>
    </row>
    <row r="321" spans="1:8" ht="15" hidden="1" customHeight="1" outlineLevel="1" x14ac:dyDescent="0.25">
      <c r="A321" s="2" t="s">
        <v>547</v>
      </c>
      <c r="B321" s="22" t="s">
        <v>548</v>
      </c>
      <c r="C321" s="22"/>
      <c r="H321" s="3"/>
    </row>
    <row r="322" spans="1:8" ht="15" hidden="1" customHeight="1" outlineLevel="1" x14ac:dyDescent="0.25">
      <c r="A322" s="2" t="s">
        <v>549</v>
      </c>
      <c r="B322" s="22" t="s">
        <v>550</v>
      </c>
      <c r="C322" s="22"/>
      <c r="H322" s="3"/>
    </row>
    <row r="323" spans="1:8" ht="15" hidden="1" customHeight="1" outlineLevel="1" x14ac:dyDescent="0.25">
      <c r="A323" s="2" t="s">
        <v>551</v>
      </c>
      <c r="B323" s="22" t="s">
        <v>552</v>
      </c>
      <c r="C323" s="22"/>
      <c r="H323" s="3"/>
    </row>
    <row r="324" spans="1:8" ht="15" hidden="1" customHeight="1" outlineLevel="1" x14ac:dyDescent="0.25">
      <c r="A324" s="2" t="s">
        <v>553</v>
      </c>
      <c r="B324" s="22" t="s">
        <v>554</v>
      </c>
      <c r="H324" s="3"/>
    </row>
    <row r="325" spans="1:8" ht="15" hidden="1" customHeight="1" outlineLevel="1" x14ac:dyDescent="0.25">
      <c r="A325" s="2" t="s">
        <v>555</v>
      </c>
      <c r="B325" s="22" t="s">
        <v>556</v>
      </c>
      <c r="H325" s="3"/>
    </row>
    <row r="326" spans="1:8" ht="15" hidden="1" customHeight="1" outlineLevel="1" x14ac:dyDescent="0.25">
      <c r="A326" s="2" t="s">
        <v>557</v>
      </c>
      <c r="B326" s="22" t="s">
        <v>558</v>
      </c>
      <c r="H326" s="3"/>
    </row>
    <row r="327" spans="1:8" ht="15" hidden="1" customHeight="1" outlineLevel="1" x14ac:dyDescent="0.25">
      <c r="A327" s="2" t="s">
        <v>559</v>
      </c>
      <c r="B327" s="22" t="s">
        <v>560</v>
      </c>
      <c r="H327" s="3"/>
    </row>
    <row r="328" spans="1:8" ht="15" hidden="1" customHeight="1" outlineLevel="1" x14ac:dyDescent="0.25">
      <c r="A328" s="2" t="s">
        <v>561</v>
      </c>
      <c r="B328" s="22" t="s">
        <v>562</v>
      </c>
      <c r="H328" s="3"/>
    </row>
    <row r="329" spans="1:8" ht="15" hidden="1" customHeight="1" outlineLevel="1" x14ac:dyDescent="0.25">
      <c r="A329" s="2" t="s">
        <v>563</v>
      </c>
      <c r="B329" s="22" t="s">
        <v>564</v>
      </c>
      <c r="H329" s="3"/>
    </row>
    <row r="330" spans="1:8" ht="15" hidden="1" customHeight="1" outlineLevel="1" x14ac:dyDescent="0.25">
      <c r="A330" s="2" t="s">
        <v>565</v>
      </c>
      <c r="B330" s="34" t="s">
        <v>566</v>
      </c>
      <c r="H330" s="3"/>
    </row>
    <row r="331" spans="1:8" ht="15" hidden="1" customHeight="1" outlineLevel="1" x14ac:dyDescent="0.25">
      <c r="A331" s="2" t="s">
        <v>567</v>
      </c>
      <c r="B331" s="34" t="s">
        <v>566</v>
      </c>
      <c r="H331" s="3"/>
    </row>
    <row r="332" spans="1:8" ht="15" hidden="1" customHeight="1" outlineLevel="1" x14ac:dyDescent="0.25">
      <c r="A332" s="2" t="s">
        <v>568</v>
      </c>
      <c r="B332" s="34" t="s">
        <v>566</v>
      </c>
      <c r="H332" s="3"/>
    </row>
    <row r="333" spans="1:8" ht="15" hidden="1" customHeight="1" outlineLevel="1" x14ac:dyDescent="0.25">
      <c r="A333" s="2" t="s">
        <v>569</v>
      </c>
      <c r="B333" s="34" t="s">
        <v>566</v>
      </c>
      <c r="H333" s="3"/>
    </row>
    <row r="334" spans="1:8" ht="15" hidden="1" customHeight="1" outlineLevel="1" x14ac:dyDescent="0.25">
      <c r="A334" s="2" t="s">
        <v>570</v>
      </c>
      <c r="B334" s="34" t="s">
        <v>566</v>
      </c>
      <c r="H334" s="3"/>
    </row>
    <row r="335" spans="1:8" ht="15" hidden="1" customHeight="1" outlineLevel="1" x14ac:dyDescent="0.25">
      <c r="A335" s="2" t="s">
        <v>571</v>
      </c>
      <c r="B335" s="34" t="s">
        <v>566</v>
      </c>
      <c r="H335" s="3"/>
    </row>
    <row r="336" spans="1:8" ht="15" hidden="1" customHeight="1" outlineLevel="1" x14ac:dyDescent="0.25">
      <c r="A336" s="2" t="s">
        <v>572</v>
      </c>
      <c r="B336" s="34" t="s">
        <v>566</v>
      </c>
      <c r="H336" s="3"/>
    </row>
    <row r="337" spans="1:8" ht="15" hidden="1" customHeight="1" outlineLevel="1" x14ac:dyDescent="0.25">
      <c r="A337" s="2" t="s">
        <v>573</v>
      </c>
      <c r="B337" s="34" t="s">
        <v>566</v>
      </c>
      <c r="H337" s="3"/>
    </row>
    <row r="338" spans="1:8" ht="15" hidden="1" customHeight="1" outlineLevel="1" x14ac:dyDescent="0.25">
      <c r="A338" s="2" t="s">
        <v>574</v>
      </c>
      <c r="B338" s="34" t="s">
        <v>566</v>
      </c>
      <c r="H338" s="3"/>
    </row>
    <row r="339" spans="1:8" ht="15" hidden="1" customHeight="1" outlineLevel="1" x14ac:dyDescent="0.25">
      <c r="A339" s="2" t="s">
        <v>575</v>
      </c>
      <c r="B339" s="34" t="s">
        <v>566</v>
      </c>
      <c r="H339" s="3"/>
    </row>
    <row r="340" spans="1:8" ht="15" hidden="1" customHeight="1" outlineLevel="1" x14ac:dyDescent="0.25">
      <c r="A340" s="2" t="s">
        <v>576</v>
      </c>
      <c r="B340" s="34" t="s">
        <v>566</v>
      </c>
      <c r="H340" s="3"/>
    </row>
    <row r="341" spans="1:8" ht="15" hidden="1" customHeight="1" outlineLevel="1" x14ac:dyDescent="0.25">
      <c r="A341" s="2" t="s">
        <v>577</v>
      </c>
      <c r="B341" s="34" t="s">
        <v>566</v>
      </c>
      <c r="H341" s="3"/>
    </row>
    <row r="342" spans="1:8" ht="15" hidden="1" customHeight="1" outlineLevel="1" x14ac:dyDescent="0.25">
      <c r="A342" s="2" t="s">
        <v>578</v>
      </c>
      <c r="B342" s="34" t="s">
        <v>566</v>
      </c>
      <c r="H342" s="3"/>
    </row>
    <row r="343" spans="1:8" ht="15" hidden="1" customHeight="1" outlineLevel="1" x14ac:dyDescent="0.25">
      <c r="A343" s="2" t="s">
        <v>579</v>
      </c>
      <c r="B343" s="34" t="s">
        <v>566</v>
      </c>
      <c r="H343" s="3"/>
    </row>
    <row r="344" spans="1:8" ht="15" hidden="1" customHeight="1" outlineLevel="1" x14ac:dyDescent="0.25">
      <c r="A344" s="2" t="s">
        <v>580</v>
      </c>
      <c r="B344" s="34" t="s">
        <v>566</v>
      </c>
      <c r="H344" s="3"/>
    </row>
    <row r="345" spans="1:8" ht="15" hidden="1" customHeight="1" outlineLevel="1" x14ac:dyDescent="0.25">
      <c r="A345" s="2" t="s">
        <v>581</v>
      </c>
      <c r="B345" s="34" t="s">
        <v>566</v>
      </c>
      <c r="H345" s="3"/>
    </row>
    <row r="346" spans="1:8" ht="15" hidden="1" customHeight="1" outlineLevel="1" x14ac:dyDescent="0.25">
      <c r="A346" s="2" t="s">
        <v>582</v>
      </c>
      <c r="B346" s="34" t="s">
        <v>566</v>
      </c>
      <c r="H346" s="3"/>
    </row>
    <row r="347" spans="1:8" ht="15" hidden="1" customHeight="1" outlineLevel="1" x14ac:dyDescent="0.25">
      <c r="A347" s="2" t="s">
        <v>583</v>
      </c>
      <c r="B347" s="34" t="s">
        <v>566</v>
      </c>
      <c r="H347" s="3"/>
    </row>
    <row r="348" spans="1:8" ht="15" hidden="1" customHeight="1" outlineLevel="1" x14ac:dyDescent="0.25">
      <c r="A348" s="2" t="s">
        <v>584</v>
      </c>
      <c r="B348" s="34" t="s">
        <v>566</v>
      </c>
      <c r="H348" s="3"/>
    </row>
    <row r="349" spans="1:8" ht="15" hidden="1" customHeight="1" outlineLevel="1" x14ac:dyDescent="0.25">
      <c r="A349" s="2" t="s">
        <v>585</v>
      </c>
      <c r="B349" s="34" t="s">
        <v>566</v>
      </c>
      <c r="H349" s="3"/>
    </row>
    <row r="350" spans="1:8" ht="15" hidden="1" customHeight="1" outlineLevel="1" x14ac:dyDescent="0.25">
      <c r="A350" s="2" t="s">
        <v>586</v>
      </c>
      <c r="B350" s="34" t="s">
        <v>566</v>
      </c>
      <c r="H350" s="3"/>
    </row>
    <row r="351" spans="1:8" ht="15" hidden="1" customHeight="1" outlineLevel="1" x14ac:dyDescent="0.25">
      <c r="A351" s="2" t="s">
        <v>587</v>
      </c>
      <c r="B351" s="34" t="s">
        <v>566</v>
      </c>
      <c r="H351" s="3"/>
    </row>
    <row r="352" spans="1:8" ht="15" hidden="1" customHeight="1" outlineLevel="1" x14ac:dyDescent="0.25">
      <c r="A352" s="2" t="s">
        <v>588</v>
      </c>
      <c r="B352" s="34" t="s">
        <v>566</v>
      </c>
      <c r="H352" s="3"/>
    </row>
    <row r="353" spans="1:8" ht="15" hidden="1" customHeight="1" outlineLevel="1" x14ac:dyDescent="0.25">
      <c r="A353" s="2" t="s">
        <v>589</v>
      </c>
      <c r="B353" s="34" t="s">
        <v>566</v>
      </c>
      <c r="H353" s="3"/>
    </row>
    <row r="354" spans="1:8" ht="15" hidden="1" customHeight="1" outlineLevel="1" x14ac:dyDescent="0.25">
      <c r="A354" s="2" t="s">
        <v>590</v>
      </c>
      <c r="B354" s="34" t="s">
        <v>566</v>
      </c>
      <c r="H354" s="3"/>
    </row>
    <row r="355" spans="1:8" ht="15" hidden="1" customHeight="1" outlineLevel="1" x14ac:dyDescent="0.25">
      <c r="A355" s="2" t="s">
        <v>591</v>
      </c>
      <c r="B355" s="34" t="s">
        <v>566</v>
      </c>
      <c r="H355" s="3"/>
    </row>
    <row r="356" spans="1:8" ht="15" hidden="1" customHeight="1" outlineLevel="1" x14ac:dyDescent="0.25">
      <c r="A356" s="2" t="s">
        <v>592</v>
      </c>
      <c r="B356" s="34" t="s">
        <v>566</v>
      </c>
      <c r="H356" s="3"/>
    </row>
    <row r="357" spans="1:8" ht="15" hidden="1" customHeight="1" outlineLevel="1" x14ac:dyDescent="0.25">
      <c r="A357" s="2" t="s">
        <v>593</v>
      </c>
      <c r="B357" s="34" t="s">
        <v>566</v>
      </c>
      <c r="H357" s="3"/>
    </row>
    <row r="358" spans="1:8" ht="15" hidden="1" customHeight="1" outlineLevel="1" x14ac:dyDescent="0.25">
      <c r="A358" s="2" t="s">
        <v>594</v>
      </c>
      <c r="B358" s="34" t="s">
        <v>566</v>
      </c>
      <c r="H358" s="3"/>
    </row>
    <row r="359" spans="1:8" ht="15" hidden="1" customHeight="1" outlineLevel="1" x14ac:dyDescent="0.25">
      <c r="A359" s="2" t="s">
        <v>595</v>
      </c>
      <c r="B359" s="34" t="s">
        <v>566</v>
      </c>
      <c r="H359" s="3"/>
    </row>
    <row r="360" spans="1:8" ht="15" hidden="1" customHeight="1" outlineLevel="1" x14ac:dyDescent="0.25">
      <c r="A360" s="2" t="s">
        <v>596</v>
      </c>
      <c r="B360" s="34" t="s">
        <v>566</v>
      </c>
      <c r="H360" s="3"/>
    </row>
    <row r="361" spans="1:8" ht="15" hidden="1" customHeight="1" outlineLevel="1" x14ac:dyDescent="0.25">
      <c r="A361" s="2" t="s">
        <v>597</v>
      </c>
      <c r="B361" s="34" t="s">
        <v>566</v>
      </c>
      <c r="H361" s="3"/>
    </row>
    <row r="362" spans="1:8" ht="15" hidden="1" customHeight="1" outlineLevel="1" x14ac:dyDescent="0.25">
      <c r="A362" s="2" t="s">
        <v>598</v>
      </c>
      <c r="B362" s="34" t="s">
        <v>566</v>
      </c>
      <c r="H362" s="3"/>
    </row>
    <row r="363" spans="1:8" ht="15" hidden="1" customHeight="1" outlineLevel="1" x14ac:dyDescent="0.25">
      <c r="A363" s="2" t="s">
        <v>599</v>
      </c>
      <c r="B363" s="34" t="s">
        <v>566</v>
      </c>
      <c r="H363" s="3"/>
    </row>
    <row r="364" spans="1:8" ht="15" hidden="1" customHeight="1" outlineLevel="1" x14ac:dyDescent="0.25">
      <c r="A364" s="2" t="s">
        <v>600</v>
      </c>
      <c r="B364" s="34" t="s">
        <v>566</v>
      </c>
      <c r="H364" s="3"/>
    </row>
    <row r="365" spans="1:8" ht="15" hidden="1" customHeight="1" outlineLevel="1" x14ac:dyDescent="0.25">
      <c r="A365" s="2" t="s">
        <v>601</v>
      </c>
      <c r="B365" s="34" t="s">
        <v>566</v>
      </c>
      <c r="H365" s="3"/>
    </row>
    <row r="366" spans="1:8" collapsed="1" x14ac:dyDescent="0.25"/>
  </sheetData>
  <hyperlinks>
    <hyperlink ref="B6" location="'A. HTT General P'!B13" display="1. Basic Facts"/>
    <hyperlink ref="B7" location="'A. HTT General P'!B26" display="2. Regulatory Summary"/>
    <hyperlink ref="B8" location="'A. HTT General P'!B36" display="3. General Cover Pool / Covered Bond Information"/>
    <hyperlink ref="B9" location="'A. HTT General P'!B285" display="4. References to Capital Requirements Regulation (CRR) 129(7)"/>
    <hyperlink ref="B10" location="'A. HTT General P'!B311" display="5. References to Capital Requirements Regulation (CRR) 129(1)"/>
    <hyperlink ref="B11" location="'A. HTT General P'!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A12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pageSetUpPr fitToPage="1"/>
  </sheetPr>
  <dimension ref="A1:AMK387"/>
  <sheetViews>
    <sheetView zoomScaleNormal="100" workbookViewId="0">
      <selection activeCell="D1" sqref="D1"/>
    </sheetView>
  </sheetViews>
  <sheetFormatPr baseColWidth="10" defaultColWidth="9.140625" defaultRowHeight="15" outlineLevelRow="1" x14ac:dyDescent="0.25"/>
  <cols>
    <col min="1" max="1" width="13.85546875" style="2" customWidth="1"/>
    <col min="2" max="2" width="60.85546875" style="2" customWidth="1"/>
    <col min="3" max="3" width="41" style="2" customWidth="1"/>
    <col min="4" max="4" width="40.85546875" style="2" customWidth="1"/>
    <col min="5" max="5" width="6.7109375" style="2" customWidth="1"/>
    <col min="6" max="6" width="41.5703125" style="2" customWidth="1"/>
    <col min="7" max="7" width="41.5703125" style="3" customWidth="1"/>
    <col min="8" max="1025" width="8.85546875" style="4" customWidth="1"/>
  </cols>
  <sheetData>
    <row r="1" spans="1:7" ht="31.5" customHeight="1" x14ac:dyDescent="0.25">
      <c r="A1" s="5" t="s">
        <v>607</v>
      </c>
      <c r="B1" s="5"/>
      <c r="C1" s="3"/>
      <c r="D1" s="3"/>
      <c r="E1" s="3"/>
      <c r="F1" s="3"/>
    </row>
    <row r="2" spans="1:7" ht="15.75" customHeight="1" x14ac:dyDescent="0.25">
      <c r="A2" s="3"/>
      <c r="B2" s="3"/>
      <c r="C2" s="3"/>
      <c r="D2" s="3"/>
      <c r="E2" s="3"/>
      <c r="F2" s="3"/>
    </row>
    <row r="3" spans="1:7" ht="19.5" customHeight="1" x14ac:dyDescent="0.25">
      <c r="A3" s="7"/>
      <c r="B3" s="8" t="s">
        <v>101</v>
      </c>
      <c r="C3" s="9" t="s">
        <v>102</v>
      </c>
      <c r="D3" s="7"/>
      <c r="E3" s="7"/>
      <c r="F3" s="7"/>
      <c r="G3" s="7"/>
    </row>
    <row r="4" spans="1:7" ht="15.75" customHeight="1" x14ac:dyDescent="0.25"/>
    <row r="5" spans="1:7" ht="18.75" customHeight="1" x14ac:dyDescent="0.25">
      <c r="A5" s="10"/>
      <c r="B5" s="11" t="s">
        <v>608</v>
      </c>
      <c r="C5" s="10"/>
      <c r="E5" s="12"/>
      <c r="F5" s="12"/>
    </row>
    <row r="6" spans="1:7" ht="15" customHeight="1" x14ac:dyDescent="0.25">
      <c r="B6" s="14" t="s">
        <v>609</v>
      </c>
    </row>
    <row r="7" spans="1:7" ht="15" customHeight="1" x14ac:dyDescent="0.25">
      <c r="B7" s="57" t="s">
        <v>610</v>
      </c>
    </row>
    <row r="8" spans="1:7" ht="15.75" customHeight="1" x14ac:dyDescent="0.25">
      <c r="B8" s="58" t="s">
        <v>611</v>
      </c>
    </row>
    <row r="9" spans="1:7" ht="15" customHeight="1" x14ac:dyDescent="0.25">
      <c r="B9" s="16"/>
    </row>
    <row r="10" spans="1:7" ht="37.5" customHeight="1" x14ac:dyDescent="0.25">
      <c r="A10" s="17" t="s">
        <v>111</v>
      </c>
      <c r="B10" s="17" t="s">
        <v>609</v>
      </c>
      <c r="C10" s="18"/>
      <c r="D10" s="18"/>
      <c r="E10" s="18"/>
      <c r="F10" s="18"/>
      <c r="G10" s="19"/>
    </row>
    <row r="11" spans="1:7" ht="15" customHeight="1" x14ac:dyDescent="0.25">
      <c r="A11" s="24"/>
      <c r="B11" s="59" t="s">
        <v>612</v>
      </c>
      <c r="C11" s="24" t="s">
        <v>149</v>
      </c>
      <c r="D11" s="24"/>
      <c r="E11" s="24"/>
      <c r="F11" s="27" t="s">
        <v>613</v>
      </c>
      <c r="G11" s="27"/>
    </row>
    <row r="12" spans="1:7" ht="14.1" customHeight="1" x14ac:dyDescent="0.25">
      <c r="A12" s="2" t="s">
        <v>614</v>
      </c>
      <c r="B12" s="2" t="s">
        <v>30</v>
      </c>
      <c r="C12" s="28">
        <v>21520.178</v>
      </c>
      <c r="F12" s="30">
        <f t="shared" ref="F12:F26" si="0">IF(C12&gt;0,C12/$C$15,0)</f>
        <v>0.846121663189353</v>
      </c>
    </row>
    <row r="13" spans="1:7" ht="18" customHeight="1" x14ac:dyDescent="0.25">
      <c r="A13" s="2" t="s">
        <v>615</v>
      </c>
      <c r="B13" s="2" t="s">
        <v>31</v>
      </c>
      <c r="C13" s="28">
        <v>3913.7269999999999</v>
      </c>
      <c r="F13" s="30">
        <f t="shared" si="0"/>
        <v>0.15387833681064705</v>
      </c>
    </row>
    <row r="14" spans="1:7" ht="14.1" customHeight="1" x14ac:dyDescent="0.25">
      <c r="A14" s="2" t="s">
        <v>616</v>
      </c>
      <c r="B14" s="2" t="s">
        <v>331</v>
      </c>
      <c r="C14" s="40">
        <v>0</v>
      </c>
      <c r="F14" s="30">
        <f t="shared" si="0"/>
        <v>0</v>
      </c>
    </row>
    <row r="15" spans="1:7" ht="14.1" customHeight="1" x14ac:dyDescent="0.25">
      <c r="A15" s="2" t="s">
        <v>617</v>
      </c>
      <c r="B15" s="33" t="s">
        <v>189</v>
      </c>
      <c r="C15" s="28">
        <f>SUM(C12:C14)</f>
        <v>25433.904999999999</v>
      </c>
      <c r="F15" s="29">
        <f t="shared" si="0"/>
        <v>1</v>
      </c>
    </row>
    <row r="16" spans="1:7" ht="14.1" hidden="1" customHeight="1" outlineLevel="1" x14ac:dyDescent="0.25">
      <c r="A16" s="2" t="s">
        <v>618</v>
      </c>
      <c r="B16" s="34" t="s">
        <v>619</v>
      </c>
      <c r="C16" s="28">
        <v>4540.8519999999999</v>
      </c>
      <c r="F16" s="30">
        <f t="shared" si="0"/>
        <v>0.17853538416534936</v>
      </c>
    </row>
    <row r="17" spans="1:7" ht="14.1" hidden="1" customHeight="1" outlineLevel="1" x14ac:dyDescent="0.25">
      <c r="A17" s="2" t="s">
        <v>620</v>
      </c>
      <c r="B17" s="34" t="s">
        <v>621</v>
      </c>
      <c r="C17" s="28">
        <v>0</v>
      </c>
      <c r="F17" s="30">
        <f t="shared" si="0"/>
        <v>0</v>
      </c>
    </row>
    <row r="18" spans="1:7" ht="14.1" hidden="1" customHeight="1" outlineLevel="1" x14ac:dyDescent="0.25">
      <c r="A18" s="2" t="s">
        <v>622</v>
      </c>
      <c r="B18" s="34" t="s">
        <v>191</v>
      </c>
      <c r="C18" s="28"/>
      <c r="F18" s="30">
        <f t="shared" si="0"/>
        <v>0</v>
      </c>
    </row>
    <row r="19" spans="1:7" ht="14.1" hidden="1" customHeight="1" outlineLevel="1" x14ac:dyDescent="0.25">
      <c r="A19" s="2" t="s">
        <v>623</v>
      </c>
      <c r="B19" s="34" t="s">
        <v>191</v>
      </c>
      <c r="F19" s="30">
        <f t="shared" si="0"/>
        <v>0</v>
      </c>
    </row>
    <row r="20" spans="1:7" ht="14.1" hidden="1" customHeight="1" outlineLevel="1" x14ac:dyDescent="0.25">
      <c r="A20" s="2" t="s">
        <v>624</v>
      </c>
      <c r="B20" s="34" t="s">
        <v>191</v>
      </c>
      <c r="F20" s="30">
        <f t="shared" si="0"/>
        <v>0</v>
      </c>
    </row>
    <row r="21" spans="1:7" ht="14.1" hidden="1" customHeight="1" outlineLevel="1" x14ac:dyDescent="0.25">
      <c r="A21" s="2" t="s">
        <v>625</v>
      </c>
      <c r="B21" s="34" t="s">
        <v>191</v>
      </c>
      <c r="F21" s="30">
        <f t="shared" si="0"/>
        <v>0</v>
      </c>
    </row>
    <row r="22" spans="1:7" ht="14.1" hidden="1" customHeight="1" outlineLevel="1" x14ac:dyDescent="0.25">
      <c r="A22" s="2" t="s">
        <v>626</v>
      </c>
      <c r="B22" s="34" t="s">
        <v>191</v>
      </c>
      <c r="F22" s="30">
        <f t="shared" si="0"/>
        <v>0</v>
      </c>
    </row>
    <row r="23" spans="1:7" ht="14.1" hidden="1" customHeight="1" outlineLevel="1" x14ac:dyDescent="0.25">
      <c r="A23" s="2" t="s">
        <v>627</v>
      </c>
      <c r="B23" s="34" t="s">
        <v>191</v>
      </c>
      <c r="F23" s="30">
        <f t="shared" si="0"/>
        <v>0</v>
      </c>
    </row>
    <row r="24" spans="1:7" ht="14.1" hidden="1" customHeight="1" outlineLevel="1" x14ac:dyDescent="0.25">
      <c r="A24" s="2" t="s">
        <v>628</v>
      </c>
      <c r="B24" s="34" t="s">
        <v>191</v>
      </c>
      <c r="F24" s="30">
        <f t="shared" si="0"/>
        <v>0</v>
      </c>
    </row>
    <row r="25" spans="1:7" ht="14.1" hidden="1" customHeight="1" outlineLevel="1" x14ac:dyDescent="0.25">
      <c r="A25" s="2" t="s">
        <v>629</v>
      </c>
      <c r="B25" s="34" t="s">
        <v>191</v>
      </c>
      <c r="F25" s="30">
        <f t="shared" si="0"/>
        <v>0</v>
      </c>
    </row>
    <row r="26" spans="1:7" s="4" customFormat="1" ht="14.1" hidden="1" customHeight="1" outlineLevel="1" x14ac:dyDescent="0.25">
      <c r="A26" s="2" t="s">
        <v>630</v>
      </c>
      <c r="B26" s="34" t="s">
        <v>191</v>
      </c>
      <c r="F26" s="30">
        <f t="shared" si="0"/>
        <v>0</v>
      </c>
      <c r="G26" s="3"/>
    </row>
    <row r="27" spans="1:7" ht="18" customHeight="1" collapsed="1" x14ac:dyDescent="0.25">
      <c r="A27" s="24"/>
      <c r="B27" s="25" t="s">
        <v>631</v>
      </c>
      <c r="C27" s="24" t="s">
        <v>632</v>
      </c>
      <c r="D27" s="24" t="s">
        <v>633</v>
      </c>
      <c r="E27" s="26"/>
      <c r="F27" s="24" t="s">
        <v>634</v>
      </c>
      <c r="G27" s="27"/>
    </row>
    <row r="28" spans="1:7" ht="14.1" customHeight="1" x14ac:dyDescent="0.25">
      <c r="A28" s="2" t="s">
        <v>635</v>
      </c>
      <c r="B28" s="2" t="s">
        <v>636</v>
      </c>
      <c r="C28" s="32">
        <v>178316</v>
      </c>
      <c r="D28" s="32">
        <v>2853</v>
      </c>
      <c r="F28" s="32">
        <f>SUM(C28:D28)</f>
        <v>181169</v>
      </c>
    </row>
    <row r="29" spans="1:7" ht="14.85" hidden="1" customHeight="1" outlineLevel="1" x14ac:dyDescent="0.25">
      <c r="A29" s="2" t="s">
        <v>637</v>
      </c>
      <c r="B29" s="22" t="s">
        <v>638</v>
      </c>
      <c r="C29" s="2">
        <v>156653</v>
      </c>
      <c r="D29" s="2">
        <v>1816</v>
      </c>
    </row>
    <row r="30" spans="1:7" ht="15" hidden="1" customHeight="1" outlineLevel="1" x14ac:dyDescent="0.25">
      <c r="A30" s="2" t="s">
        <v>639</v>
      </c>
      <c r="B30" s="22" t="s">
        <v>640</v>
      </c>
    </row>
    <row r="31" spans="1:7" ht="15" hidden="1" customHeight="1" outlineLevel="1" x14ac:dyDescent="0.25">
      <c r="A31" s="2" t="s">
        <v>641</v>
      </c>
      <c r="B31" s="22"/>
    </row>
    <row r="32" spans="1:7" ht="15" hidden="1" customHeight="1" outlineLevel="1" x14ac:dyDescent="0.25">
      <c r="A32" s="2" t="s">
        <v>642</v>
      </c>
      <c r="B32" s="22"/>
    </row>
    <row r="33" spans="1:7" ht="15" hidden="1" customHeight="1" outlineLevel="1" x14ac:dyDescent="0.25">
      <c r="A33" s="2" t="s">
        <v>643</v>
      </c>
      <c r="B33" s="22"/>
    </row>
    <row r="34" spans="1:7" ht="15" hidden="1" customHeight="1" outlineLevel="1" x14ac:dyDescent="0.25">
      <c r="A34" s="2" t="s">
        <v>644</v>
      </c>
      <c r="B34" s="22"/>
    </row>
    <row r="35" spans="1:7" ht="15" customHeight="1" collapsed="1" x14ac:dyDescent="0.25">
      <c r="A35" s="24"/>
      <c r="B35" s="25" t="s">
        <v>645</v>
      </c>
      <c r="C35" s="24" t="s">
        <v>646</v>
      </c>
      <c r="D35" s="24" t="s">
        <v>647</v>
      </c>
      <c r="E35" s="26"/>
      <c r="F35" s="27" t="s">
        <v>613</v>
      </c>
      <c r="G35" s="27"/>
    </row>
    <row r="36" spans="1:7" ht="14.85" customHeight="1" x14ac:dyDescent="0.25">
      <c r="A36" s="2" t="s">
        <v>648</v>
      </c>
      <c r="B36" s="2" t="s">
        <v>649</v>
      </c>
      <c r="C36" s="2" t="s">
        <v>264</v>
      </c>
      <c r="D36" s="2" t="s">
        <v>264</v>
      </c>
      <c r="F36" s="41">
        <v>3.895926456262172E-2</v>
      </c>
    </row>
    <row r="37" spans="1:7" ht="15" hidden="1" customHeight="1" outlineLevel="1" x14ac:dyDescent="0.25">
      <c r="A37" s="2" t="s">
        <v>650</v>
      </c>
    </row>
    <row r="38" spans="1:7" ht="15" hidden="1" customHeight="1" outlineLevel="1" x14ac:dyDescent="0.25">
      <c r="A38" s="2" t="s">
        <v>651</v>
      </c>
    </row>
    <row r="39" spans="1:7" ht="15" hidden="1" customHeight="1" outlineLevel="1" x14ac:dyDescent="0.25">
      <c r="A39" s="2" t="s">
        <v>652</v>
      </c>
    </row>
    <row r="40" spans="1:7" ht="15" hidden="1" customHeight="1" outlineLevel="1" x14ac:dyDescent="0.25">
      <c r="A40" s="2" t="s">
        <v>653</v>
      </c>
    </row>
    <row r="41" spans="1:7" ht="15" hidden="1" customHeight="1" outlineLevel="1" x14ac:dyDescent="0.25">
      <c r="A41" s="2" t="s">
        <v>654</v>
      </c>
    </row>
    <row r="42" spans="1:7" ht="15" hidden="1" customHeight="1" outlineLevel="1" x14ac:dyDescent="0.25">
      <c r="A42" s="2" t="s">
        <v>655</v>
      </c>
    </row>
    <row r="43" spans="1:7" ht="15" customHeight="1" collapsed="1" x14ac:dyDescent="0.25">
      <c r="A43" s="24"/>
      <c r="B43" s="25" t="s">
        <v>656</v>
      </c>
      <c r="C43" s="24" t="s">
        <v>646</v>
      </c>
      <c r="D43" s="24" t="s">
        <v>647</v>
      </c>
      <c r="E43" s="26"/>
      <c r="F43" s="27" t="s">
        <v>613</v>
      </c>
      <c r="G43" s="27"/>
    </row>
    <row r="44" spans="1:7" ht="14.1" customHeight="1" x14ac:dyDescent="0.25">
      <c r="A44" s="2" t="s">
        <v>657</v>
      </c>
      <c r="B44" s="60" t="s">
        <v>658</v>
      </c>
      <c r="C44" s="61">
        <f>SUM(C45:C72)</f>
        <v>84.030777998211732</v>
      </c>
      <c r="D44" s="61">
        <f>SUM(D45:D72)</f>
        <v>95.643973123316968</v>
      </c>
      <c r="E44" s="56"/>
      <c r="F44" s="61">
        <f>SUM(F45:F72)</f>
        <v>85.817797149120437</v>
      </c>
      <c r="G44" s="2"/>
    </row>
    <row r="45" spans="1:7" ht="14.85" customHeight="1" x14ac:dyDescent="0.25">
      <c r="A45" s="2" t="s">
        <v>659</v>
      </c>
      <c r="B45" s="2" t="s">
        <v>660</v>
      </c>
      <c r="C45" s="56">
        <v>2.3234008566286022E-5</v>
      </c>
      <c r="D45" s="56">
        <v>3.1679521847078251</v>
      </c>
      <c r="E45" s="56"/>
      <c r="F45" s="56">
        <v>0.48749887207646642</v>
      </c>
      <c r="G45" s="2"/>
    </row>
    <row r="46" spans="1:7" ht="14.85" customHeight="1" x14ac:dyDescent="0.25">
      <c r="A46" s="2" t="s">
        <v>661</v>
      </c>
      <c r="B46" s="2" t="s">
        <v>662</v>
      </c>
      <c r="C46" s="56">
        <v>0</v>
      </c>
      <c r="D46" s="56">
        <v>0.86127622085035571</v>
      </c>
      <c r="E46" s="56"/>
      <c r="F46" s="56">
        <v>0.1325317523990123</v>
      </c>
      <c r="G46" s="2"/>
    </row>
    <row r="47" spans="1:7" ht="14.85" customHeight="1" x14ac:dyDescent="0.25">
      <c r="A47" s="2" t="s">
        <v>663</v>
      </c>
      <c r="B47" s="2" t="s">
        <v>664</v>
      </c>
      <c r="C47" s="56">
        <v>0</v>
      </c>
      <c r="D47" s="56">
        <v>0</v>
      </c>
      <c r="E47" s="56"/>
      <c r="F47" s="56">
        <v>0</v>
      </c>
      <c r="G47" s="2"/>
    </row>
    <row r="48" spans="1:7" ht="14.1" customHeight="1" x14ac:dyDescent="0.25">
      <c r="A48" s="2" t="s">
        <v>665</v>
      </c>
      <c r="B48" s="2" t="s">
        <v>666</v>
      </c>
      <c r="C48" s="2" t="s">
        <v>264</v>
      </c>
      <c r="D48" s="2" t="s">
        <v>264</v>
      </c>
      <c r="F48" s="2" t="s">
        <v>667</v>
      </c>
      <c r="G48" s="2"/>
    </row>
    <row r="49" spans="1:7" ht="14.85" customHeight="1" x14ac:dyDescent="0.25">
      <c r="A49" s="2" t="s">
        <v>668</v>
      </c>
      <c r="B49" s="2" t="s">
        <v>669</v>
      </c>
      <c r="C49" s="56">
        <v>0</v>
      </c>
      <c r="D49" s="56">
        <v>0</v>
      </c>
      <c r="E49" s="56"/>
      <c r="F49" s="56">
        <v>0</v>
      </c>
      <c r="G49" s="2"/>
    </row>
    <row r="50" spans="1:7" ht="14.85" customHeight="1" x14ac:dyDescent="0.25">
      <c r="A50" s="2" t="s">
        <v>670</v>
      </c>
      <c r="B50" s="2" t="s">
        <v>671</v>
      </c>
      <c r="C50" s="56">
        <v>0</v>
      </c>
      <c r="D50" s="56">
        <v>0</v>
      </c>
      <c r="E50" s="56"/>
      <c r="F50" s="56">
        <v>0</v>
      </c>
      <c r="G50" s="2"/>
    </row>
    <row r="51" spans="1:7" ht="14.85" customHeight="1" x14ac:dyDescent="0.25">
      <c r="A51" s="2" t="s">
        <v>672</v>
      </c>
      <c r="B51" s="2" t="s">
        <v>673</v>
      </c>
      <c r="C51" s="56">
        <v>0</v>
      </c>
      <c r="D51" s="56">
        <v>0</v>
      </c>
      <c r="E51" s="56"/>
      <c r="F51" s="56">
        <v>0</v>
      </c>
      <c r="G51" s="2"/>
    </row>
    <row r="52" spans="1:7" ht="14.85" customHeight="1" x14ac:dyDescent="0.25">
      <c r="A52" s="2" t="s">
        <v>674</v>
      </c>
      <c r="B52" s="2" t="s">
        <v>675</v>
      </c>
      <c r="C52" s="56">
        <v>0</v>
      </c>
      <c r="D52" s="56">
        <v>0</v>
      </c>
      <c r="E52" s="56"/>
      <c r="F52" s="56">
        <v>0</v>
      </c>
      <c r="G52" s="2"/>
    </row>
    <row r="53" spans="1:7" ht="14.85" customHeight="1" x14ac:dyDescent="0.25">
      <c r="A53" s="2" t="s">
        <v>676</v>
      </c>
      <c r="B53" s="2" t="s">
        <v>677</v>
      </c>
      <c r="C53" s="56">
        <v>0</v>
      </c>
      <c r="D53" s="56">
        <v>0</v>
      </c>
      <c r="E53" s="56"/>
      <c r="F53" s="56">
        <v>0</v>
      </c>
      <c r="G53" s="2"/>
    </row>
    <row r="54" spans="1:7" ht="14.85" customHeight="1" x14ac:dyDescent="0.25">
      <c r="A54" s="2" t="s">
        <v>678</v>
      </c>
      <c r="B54" s="2" t="s">
        <v>679</v>
      </c>
      <c r="C54" s="56">
        <v>3.4572204746633597E-2</v>
      </c>
      <c r="D54" s="56">
        <v>5.2877219080431521</v>
      </c>
      <c r="E54" s="56"/>
      <c r="F54" s="56">
        <v>0.84291814410724586</v>
      </c>
      <c r="G54" s="2"/>
    </row>
    <row r="55" spans="1:7" ht="14.85" customHeight="1" x14ac:dyDescent="0.25">
      <c r="A55" s="2" t="s">
        <v>680</v>
      </c>
      <c r="B55" s="2" t="s">
        <v>114</v>
      </c>
      <c r="C55" s="56">
        <v>83.226500264077742</v>
      </c>
      <c r="D55" s="56">
        <v>67.415049644494871</v>
      </c>
      <c r="E55" s="56"/>
      <c r="F55" s="56">
        <v>80.79346054017266</v>
      </c>
      <c r="G55" s="2"/>
    </row>
    <row r="56" spans="1:7" ht="14.85" customHeight="1" x14ac:dyDescent="0.25">
      <c r="A56" s="2" t="s">
        <v>681</v>
      </c>
      <c r="B56" s="2" t="s">
        <v>682</v>
      </c>
      <c r="C56" s="56">
        <v>0</v>
      </c>
      <c r="D56" s="56">
        <v>0</v>
      </c>
      <c r="E56" s="56"/>
      <c r="F56" s="56">
        <v>0</v>
      </c>
      <c r="G56" s="2"/>
    </row>
    <row r="57" spans="1:7" ht="14.85" customHeight="1" x14ac:dyDescent="0.25">
      <c r="A57" s="2" t="s">
        <v>683</v>
      </c>
      <c r="B57" s="2" t="s">
        <v>684</v>
      </c>
      <c r="C57" s="56">
        <v>0.76968229537878363</v>
      </c>
      <c r="D57" s="56">
        <v>3.3469120355098858</v>
      </c>
      <c r="E57" s="56"/>
      <c r="F57" s="56">
        <v>1.166262121369094</v>
      </c>
      <c r="G57" s="2"/>
    </row>
    <row r="58" spans="1:7" ht="14.85" customHeight="1" x14ac:dyDescent="0.25">
      <c r="A58" s="2" t="s">
        <v>685</v>
      </c>
      <c r="B58" s="2" t="s">
        <v>686</v>
      </c>
      <c r="C58" s="56">
        <v>0</v>
      </c>
      <c r="D58" s="56">
        <v>0</v>
      </c>
      <c r="E58" s="56"/>
      <c r="F58" s="56">
        <v>0</v>
      </c>
      <c r="G58" s="2"/>
    </row>
    <row r="59" spans="1:7" ht="14.85" customHeight="1" x14ac:dyDescent="0.25">
      <c r="A59" s="2" t="s">
        <v>687</v>
      </c>
      <c r="B59" s="2" t="s">
        <v>688</v>
      </c>
      <c r="C59" s="56">
        <v>0</v>
      </c>
      <c r="D59" s="56">
        <v>0</v>
      </c>
      <c r="E59" s="56"/>
      <c r="F59" s="56">
        <v>0</v>
      </c>
      <c r="G59" s="2"/>
    </row>
    <row r="60" spans="1:7" ht="14.85" customHeight="1" x14ac:dyDescent="0.25">
      <c r="A60" s="2" t="s">
        <v>689</v>
      </c>
      <c r="B60" s="2" t="s">
        <v>690</v>
      </c>
      <c r="C60" s="56">
        <v>0</v>
      </c>
      <c r="D60" s="56">
        <v>0</v>
      </c>
      <c r="E60" s="56"/>
      <c r="F60" s="56">
        <v>0</v>
      </c>
      <c r="G60" s="2"/>
    </row>
    <row r="61" spans="1:7" ht="14.85" customHeight="1" x14ac:dyDescent="0.25">
      <c r="A61" s="2" t="s">
        <v>691</v>
      </c>
      <c r="B61" s="2" t="s">
        <v>692</v>
      </c>
      <c r="C61" s="56">
        <v>0</v>
      </c>
      <c r="D61" s="56">
        <v>0</v>
      </c>
      <c r="E61" s="56"/>
      <c r="F61" s="56">
        <v>0</v>
      </c>
      <c r="G61" s="2"/>
    </row>
    <row r="62" spans="1:7" ht="14.85" customHeight="1" x14ac:dyDescent="0.25">
      <c r="A62" s="2" t="s">
        <v>693</v>
      </c>
      <c r="B62" s="2" t="s">
        <v>694</v>
      </c>
      <c r="C62" s="56">
        <v>0</v>
      </c>
      <c r="D62" s="56">
        <v>0</v>
      </c>
      <c r="E62" s="56"/>
      <c r="F62" s="56">
        <v>0</v>
      </c>
      <c r="G62" s="2"/>
    </row>
    <row r="63" spans="1:7" ht="14.85" customHeight="1" x14ac:dyDescent="0.25">
      <c r="A63" s="2" t="s">
        <v>695</v>
      </c>
      <c r="B63" s="2" t="s">
        <v>696</v>
      </c>
      <c r="C63" s="56">
        <v>0</v>
      </c>
      <c r="D63" s="56">
        <v>0.85596159364207058</v>
      </c>
      <c r="E63" s="56"/>
      <c r="F63" s="56">
        <v>0.1317139464034327</v>
      </c>
      <c r="G63" s="2"/>
    </row>
    <row r="64" spans="1:7" ht="14.85" customHeight="1" x14ac:dyDescent="0.25">
      <c r="A64" s="2" t="s">
        <v>697</v>
      </c>
      <c r="B64" s="2" t="s">
        <v>698</v>
      </c>
      <c r="C64" s="56">
        <v>0</v>
      </c>
      <c r="D64" s="56">
        <v>0</v>
      </c>
      <c r="E64" s="56"/>
      <c r="F64" s="56">
        <v>0</v>
      </c>
      <c r="G64" s="2"/>
    </row>
    <row r="65" spans="1:7" ht="14.85" customHeight="1" x14ac:dyDescent="0.25">
      <c r="A65" s="2" t="s">
        <v>699</v>
      </c>
      <c r="B65" s="2" t="s">
        <v>700</v>
      </c>
      <c r="C65" s="56">
        <v>0</v>
      </c>
      <c r="D65" s="56">
        <v>0</v>
      </c>
      <c r="E65" s="56"/>
      <c r="F65" s="56">
        <v>0</v>
      </c>
      <c r="G65" s="2"/>
    </row>
    <row r="66" spans="1:7" ht="14.85" customHeight="1" x14ac:dyDescent="0.25">
      <c r="A66" s="2" t="s">
        <v>701</v>
      </c>
      <c r="B66" s="2" t="s">
        <v>702</v>
      </c>
      <c r="C66" s="56">
        <v>0</v>
      </c>
      <c r="D66" s="56">
        <v>0</v>
      </c>
      <c r="E66" s="56"/>
      <c r="F66" s="56">
        <v>0</v>
      </c>
      <c r="G66" s="2"/>
    </row>
    <row r="67" spans="1:7" ht="14.85" customHeight="1" x14ac:dyDescent="0.25">
      <c r="A67" s="2" t="s">
        <v>703</v>
      </c>
      <c r="B67" s="2" t="s">
        <v>704</v>
      </c>
      <c r="C67" s="56">
        <v>0</v>
      </c>
      <c r="D67" s="56">
        <v>0</v>
      </c>
      <c r="E67" s="56"/>
      <c r="F67" s="56">
        <v>0</v>
      </c>
      <c r="G67" s="2"/>
    </row>
    <row r="68" spans="1:7" ht="14.85" customHeight="1" x14ac:dyDescent="0.25">
      <c r="A68" s="2" t="s">
        <v>705</v>
      </c>
      <c r="B68" s="2" t="s">
        <v>706</v>
      </c>
      <c r="C68" s="56">
        <v>0</v>
      </c>
      <c r="D68" s="56">
        <v>0</v>
      </c>
      <c r="E68" s="56"/>
      <c r="F68" s="56">
        <v>0</v>
      </c>
      <c r="G68" s="2"/>
    </row>
    <row r="69" spans="1:7" ht="14.85" customHeight="1" x14ac:dyDescent="0.25">
      <c r="A69" s="2" t="s">
        <v>707</v>
      </c>
      <c r="B69" s="2" t="s">
        <v>708</v>
      </c>
      <c r="C69" s="56">
        <v>0</v>
      </c>
      <c r="D69" s="56">
        <v>0</v>
      </c>
      <c r="E69" s="56"/>
      <c r="F69" s="56">
        <v>0</v>
      </c>
      <c r="G69" s="2"/>
    </row>
    <row r="70" spans="1:7" ht="14.85" customHeight="1" x14ac:dyDescent="0.25">
      <c r="A70" s="2" t="s">
        <v>709</v>
      </c>
      <c r="B70" s="2" t="s">
        <v>710</v>
      </c>
      <c r="C70" s="56">
        <v>0</v>
      </c>
      <c r="D70" s="56">
        <v>5.4927694241320362</v>
      </c>
      <c r="E70" s="56"/>
      <c r="F70" s="56">
        <v>0.84521822346981323</v>
      </c>
      <c r="G70" s="2"/>
    </row>
    <row r="71" spans="1:7" ht="14.85" customHeight="1" x14ac:dyDescent="0.25">
      <c r="A71" s="2" t="s">
        <v>711</v>
      </c>
      <c r="B71" s="2" t="s">
        <v>712</v>
      </c>
      <c r="C71" s="56">
        <v>0</v>
      </c>
      <c r="D71" s="56">
        <v>0</v>
      </c>
      <c r="E71" s="56"/>
      <c r="F71" s="56">
        <v>0</v>
      </c>
      <c r="G71" s="2"/>
    </row>
    <row r="72" spans="1:7" ht="14.85" customHeight="1" x14ac:dyDescent="0.25">
      <c r="A72" s="2" t="s">
        <v>713</v>
      </c>
      <c r="B72" s="2" t="s">
        <v>714</v>
      </c>
      <c r="C72" s="56">
        <v>0</v>
      </c>
      <c r="D72" s="56">
        <v>9.2163301119367809</v>
      </c>
      <c r="E72" s="56"/>
      <c r="F72" s="56">
        <v>1.418193549122716</v>
      </c>
      <c r="G72" s="2"/>
    </row>
    <row r="73" spans="1:7" ht="14.1" customHeight="1" x14ac:dyDescent="0.25">
      <c r="A73" s="2" t="s">
        <v>715</v>
      </c>
      <c r="B73" s="60" t="s">
        <v>378</v>
      </c>
      <c r="C73" s="61">
        <f>SUM(C74:C76)</f>
        <v>0</v>
      </c>
      <c r="D73" s="61">
        <f>SUM(D74:D76)</f>
        <v>0</v>
      </c>
      <c r="E73" s="56"/>
      <c r="F73" s="61">
        <v>0</v>
      </c>
      <c r="G73" s="2"/>
    </row>
    <row r="74" spans="1:7" ht="14.1" customHeight="1" x14ac:dyDescent="0.25">
      <c r="A74" s="2" t="s">
        <v>716</v>
      </c>
      <c r="B74" s="2" t="s">
        <v>717</v>
      </c>
      <c r="C74" s="56">
        <v>0</v>
      </c>
      <c r="D74" s="56">
        <v>0</v>
      </c>
      <c r="E74" s="56"/>
      <c r="F74" s="56">
        <v>0</v>
      </c>
      <c r="G74" s="2"/>
    </row>
    <row r="75" spans="1:7" ht="14.1" customHeight="1" x14ac:dyDescent="0.25">
      <c r="A75" s="2" t="s">
        <v>718</v>
      </c>
      <c r="B75" s="2" t="s">
        <v>719</v>
      </c>
      <c r="C75" s="56">
        <v>0</v>
      </c>
      <c r="D75" s="56">
        <v>0</v>
      </c>
      <c r="E75" s="56"/>
      <c r="F75" s="56">
        <v>0</v>
      </c>
      <c r="G75" s="2"/>
    </row>
    <row r="76" spans="1:7" ht="14.1" customHeight="1" x14ac:dyDescent="0.25">
      <c r="A76" s="2" t="s">
        <v>720</v>
      </c>
      <c r="B76" s="2" t="s">
        <v>721</v>
      </c>
      <c r="C76" s="56">
        <v>0</v>
      </c>
      <c r="D76" s="56">
        <v>0</v>
      </c>
      <c r="E76" s="56"/>
      <c r="F76" s="56">
        <v>0</v>
      </c>
      <c r="G76" s="2"/>
    </row>
    <row r="77" spans="1:7" ht="14.1" customHeight="1" x14ac:dyDescent="0.25">
      <c r="A77" s="2" t="s">
        <v>722</v>
      </c>
      <c r="B77" s="60" t="s">
        <v>331</v>
      </c>
      <c r="C77" s="61">
        <f>SUM(C78:C87)</f>
        <v>15.969222001788269</v>
      </c>
      <c r="D77" s="61">
        <f>SUM(D78:D87)</f>
        <v>4.3560268766830186</v>
      </c>
      <c r="E77" s="56"/>
      <c r="F77" s="61">
        <f>SUM(F78:F87)</f>
        <v>14.182202850879559</v>
      </c>
      <c r="G77" s="2"/>
    </row>
    <row r="78" spans="1:7" ht="14.85" customHeight="1" x14ac:dyDescent="0.25">
      <c r="A78" s="2" t="s">
        <v>723</v>
      </c>
      <c r="B78" s="2" t="s">
        <v>380</v>
      </c>
      <c r="C78" s="56">
        <v>15.969222001788269</v>
      </c>
      <c r="D78" s="56">
        <v>0</v>
      </c>
      <c r="E78" s="56"/>
      <c r="F78" s="56">
        <v>13.5119046799931</v>
      </c>
      <c r="G78" s="2"/>
    </row>
    <row r="79" spans="1:7" ht="14.1" customHeight="1" x14ac:dyDescent="0.25">
      <c r="A79" s="2" t="s">
        <v>724</v>
      </c>
      <c r="B79" s="2" t="s">
        <v>725</v>
      </c>
      <c r="C79" s="2" t="s">
        <v>264</v>
      </c>
      <c r="D79" s="2" t="s">
        <v>264</v>
      </c>
      <c r="F79" s="2" t="s">
        <v>667</v>
      </c>
      <c r="G79" s="2"/>
    </row>
    <row r="80" spans="1:7" ht="14.1" customHeight="1" x14ac:dyDescent="0.25">
      <c r="A80" s="2" t="s">
        <v>726</v>
      </c>
      <c r="B80" s="2" t="s">
        <v>384</v>
      </c>
      <c r="C80" s="2" t="s">
        <v>667</v>
      </c>
      <c r="D80" s="2" t="s">
        <v>667</v>
      </c>
      <c r="F80" s="2" t="s">
        <v>667</v>
      </c>
      <c r="G80" s="2"/>
    </row>
    <row r="81" spans="1:7" ht="14.85" customHeight="1" x14ac:dyDescent="0.25">
      <c r="A81" s="2" t="s">
        <v>727</v>
      </c>
      <c r="B81" s="2" t="s">
        <v>386</v>
      </c>
      <c r="C81" s="56">
        <v>0</v>
      </c>
      <c r="D81" s="56">
        <v>0</v>
      </c>
      <c r="E81" s="56"/>
      <c r="F81" s="56">
        <v>0</v>
      </c>
      <c r="G81" s="2"/>
    </row>
    <row r="82" spans="1:7" ht="14.85" customHeight="1" x14ac:dyDescent="0.25">
      <c r="A82" s="2" t="s">
        <v>728</v>
      </c>
      <c r="B82" s="2" t="s">
        <v>388</v>
      </c>
      <c r="C82" s="56">
        <v>0</v>
      </c>
      <c r="D82" s="56">
        <v>0</v>
      </c>
      <c r="E82" s="56"/>
      <c r="F82" s="56">
        <v>0</v>
      </c>
      <c r="G82" s="2"/>
    </row>
    <row r="83" spans="1:7" ht="14.1" customHeight="1" x14ac:dyDescent="0.25">
      <c r="A83" s="2" t="s">
        <v>729</v>
      </c>
      <c r="B83" s="2" t="s">
        <v>390</v>
      </c>
      <c r="C83" s="2" t="s">
        <v>667</v>
      </c>
      <c r="D83" s="2" t="s">
        <v>667</v>
      </c>
      <c r="F83" s="2" t="s">
        <v>667</v>
      </c>
      <c r="G83" s="2"/>
    </row>
    <row r="84" spans="1:7" ht="14.1" customHeight="1" x14ac:dyDescent="0.25">
      <c r="A84" s="2" t="s">
        <v>730</v>
      </c>
      <c r="B84" s="2" t="s">
        <v>731</v>
      </c>
      <c r="C84" s="2" t="s">
        <v>264</v>
      </c>
      <c r="D84" s="2" t="s">
        <v>264</v>
      </c>
      <c r="F84" s="2" t="s">
        <v>667</v>
      </c>
      <c r="G84" s="2"/>
    </row>
    <row r="85" spans="1:7" ht="14.1" customHeight="1" x14ac:dyDescent="0.25">
      <c r="A85" s="2" t="s">
        <v>732</v>
      </c>
      <c r="B85" s="2" t="s">
        <v>733</v>
      </c>
      <c r="C85" s="2" t="s">
        <v>264</v>
      </c>
      <c r="D85" s="2" t="s">
        <v>264</v>
      </c>
      <c r="F85" s="2" t="s">
        <v>667</v>
      </c>
      <c r="G85" s="2"/>
    </row>
    <row r="86" spans="1:7" ht="14.85" customHeight="1" x14ac:dyDescent="0.25">
      <c r="A86" s="2" t="s">
        <v>734</v>
      </c>
      <c r="B86" s="2" t="s">
        <v>396</v>
      </c>
      <c r="C86" s="56">
        <v>0</v>
      </c>
      <c r="D86" s="56">
        <v>4.3560268766830186</v>
      </c>
      <c r="E86" s="56"/>
      <c r="F86" s="56">
        <v>0.67029817088646038</v>
      </c>
      <c r="G86" s="2"/>
    </row>
    <row r="87" spans="1:7" ht="14.1" customHeight="1" x14ac:dyDescent="0.25">
      <c r="A87" s="2" t="s">
        <v>735</v>
      </c>
      <c r="B87" s="2" t="s">
        <v>331</v>
      </c>
      <c r="C87" s="56">
        <v>0</v>
      </c>
      <c r="D87" s="56">
        <v>0</v>
      </c>
      <c r="E87" s="56"/>
      <c r="F87" s="56">
        <v>0</v>
      </c>
      <c r="G87" s="2"/>
    </row>
    <row r="88" spans="1:7" ht="15" customHeight="1" outlineLevel="1" x14ac:dyDescent="0.25">
      <c r="A88" s="2" t="s">
        <v>736</v>
      </c>
      <c r="B88" s="34" t="s">
        <v>191</v>
      </c>
      <c r="G88" s="2"/>
    </row>
    <row r="89" spans="1:7" ht="15" customHeight="1" outlineLevel="1" x14ac:dyDescent="0.25">
      <c r="A89" s="2" t="s">
        <v>737</v>
      </c>
      <c r="B89" s="34" t="s">
        <v>191</v>
      </c>
      <c r="G89" s="2"/>
    </row>
    <row r="90" spans="1:7" ht="15" customHeight="1" outlineLevel="1" x14ac:dyDescent="0.25">
      <c r="A90" s="2" t="s">
        <v>738</v>
      </c>
      <c r="B90" s="34" t="s">
        <v>191</v>
      </c>
      <c r="G90" s="2"/>
    </row>
    <row r="91" spans="1:7" ht="15" customHeight="1" outlineLevel="1" x14ac:dyDescent="0.25">
      <c r="A91" s="2" t="s">
        <v>739</v>
      </c>
      <c r="B91" s="34" t="s">
        <v>191</v>
      </c>
      <c r="G91" s="2"/>
    </row>
    <row r="92" spans="1:7" ht="15" customHeight="1" outlineLevel="1" x14ac:dyDescent="0.25">
      <c r="A92" s="2" t="s">
        <v>740</v>
      </c>
      <c r="B92" s="34" t="s">
        <v>191</v>
      </c>
      <c r="G92" s="2"/>
    </row>
    <row r="93" spans="1:7" ht="15" customHeight="1" outlineLevel="1" x14ac:dyDescent="0.25">
      <c r="A93" s="2" t="s">
        <v>741</v>
      </c>
      <c r="B93" s="34" t="s">
        <v>191</v>
      </c>
      <c r="G93" s="2"/>
    </row>
    <row r="94" spans="1:7" ht="15" customHeight="1" outlineLevel="1" x14ac:dyDescent="0.25">
      <c r="A94" s="2" t="s">
        <v>742</v>
      </c>
      <c r="B94" s="34" t="s">
        <v>191</v>
      </c>
      <c r="G94" s="2"/>
    </row>
    <row r="95" spans="1:7" ht="15" customHeight="1" outlineLevel="1" x14ac:dyDescent="0.25">
      <c r="A95" s="2" t="s">
        <v>743</v>
      </c>
      <c r="B95" s="34" t="s">
        <v>191</v>
      </c>
      <c r="G95" s="2"/>
    </row>
    <row r="96" spans="1:7" ht="15" customHeight="1" outlineLevel="1" x14ac:dyDescent="0.25">
      <c r="A96" s="2" t="s">
        <v>744</v>
      </c>
      <c r="B96" s="34" t="s">
        <v>191</v>
      </c>
      <c r="G96" s="2"/>
    </row>
    <row r="97" spans="1:7" ht="15" customHeight="1" outlineLevel="1" x14ac:dyDescent="0.25">
      <c r="A97" s="2" t="s">
        <v>745</v>
      </c>
      <c r="B97" s="34" t="s">
        <v>191</v>
      </c>
      <c r="G97" s="2"/>
    </row>
    <row r="98" spans="1:7" ht="15" customHeight="1" x14ac:dyDescent="0.25">
      <c r="A98" s="24"/>
      <c r="B98" s="25" t="s">
        <v>746</v>
      </c>
      <c r="C98" s="24" t="s">
        <v>646</v>
      </c>
      <c r="D98" s="24" t="s">
        <v>647</v>
      </c>
      <c r="E98" s="26"/>
      <c r="F98" s="27" t="s">
        <v>613</v>
      </c>
      <c r="G98" s="27"/>
    </row>
    <row r="99" spans="1:7" ht="15" customHeight="1" x14ac:dyDescent="0.25">
      <c r="A99" s="2" t="s">
        <v>747</v>
      </c>
      <c r="B99" s="2" t="s">
        <v>748</v>
      </c>
      <c r="C99" s="30" t="s">
        <v>264</v>
      </c>
      <c r="D99" s="30" t="s">
        <v>264</v>
      </c>
      <c r="F99" s="30" t="s">
        <v>264</v>
      </c>
      <c r="G99" s="2"/>
    </row>
    <row r="100" spans="1:7" ht="15" customHeight="1" x14ac:dyDescent="0.25">
      <c r="A100" s="2" t="s">
        <v>749</v>
      </c>
      <c r="B100" s="2" t="s">
        <v>748</v>
      </c>
      <c r="C100" s="30" t="s">
        <v>264</v>
      </c>
      <c r="D100" s="30" t="s">
        <v>264</v>
      </c>
      <c r="F100" s="30" t="s">
        <v>264</v>
      </c>
      <c r="G100" s="2"/>
    </row>
    <row r="101" spans="1:7" ht="15" customHeight="1" x14ac:dyDescent="0.25">
      <c r="A101" s="2" t="s">
        <v>750</v>
      </c>
      <c r="B101" s="2" t="s">
        <v>748</v>
      </c>
      <c r="C101" s="30" t="s">
        <v>264</v>
      </c>
      <c r="D101" s="30" t="s">
        <v>264</v>
      </c>
      <c r="F101" s="30" t="s">
        <v>264</v>
      </c>
      <c r="G101" s="2"/>
    </row>
    <row r="102" spans="1:7" ht="15" customHeight="1" x14ac:dyDescent="0.25">
      <c r="A102" s="2" t="s">
        <v>751</v>
      </c>
      <c r="B102" s="2" t="s">
        <v>748</v>
      </c>
      <c r="C102" s="30" t="s">
        <v>264</v>
      </c>
      <c r="D102" s="30" t="s">
        <v>264</v>
      </c>
      <c r="F102" s="30" t="s">
        <v>264</v>
      </c>
      <c r="G102" s="2"/>
    </row>
    <row r="103" spans="1:7" ht="15" customHeight="1" x14ac:dyDescent="0.25">
      <c r="A103" s="2" t="s">
        <v>752</v>
      </c>
      <c r="B103" s="2" t="s">
        <v>748</v>
      </c>
      <c r="C103" s="30" t="s">
        <v>264</v>
      </c>
      <c r="D103" s="30" t="s">
        <v>264</v>
      </c>
      <c r="F103" s="30" t="s">
        <v>264</v>
      </c>
      <c r="G103" s="2"/>
    </row>
    <row r="104" spans="1:7" ht="15" customHeight="1" x14ac:dyDescent="0.25">
      <c r="A104" s="2" t="s">
        <v>753</v>
      </c>
      <c r="B104" s="2" t="s">
        <v>748</v>
      </c>
      <c r="C104" s="30" t="s">
        <v>264</v>
      </c>
      <c r="D104" s="30" t="s">
        <v>264</v>
      </c>
      <c r="F104" s="30" t="s">
        <v>264</v>
      </c>
      <c r="G104" s="2"/>
    </row>
    <row r="105" spans="1:7" ht="15" customHeight="1" x14ac:dyDescent="0.25">
      <c r="A105" s="2" t="s">
        <v>754</v>
      </c>
      <c r="B105" s="2" t="s">
        <v>748</v>
      </c>
      <c r="C105" s="30" t="s">
        <v>264</v>
      </c>
      <c r="D105" s="30" t="s">
        <v>264</v>
      </c>
      <c r="F105" s="30" t="s">
        <v>264</v>
      </c>
      <c r="G105" s="2"/>
    </row>
    <row r="106" spans="1:7" ht="15" customHeight="1" x14ac:dyDescent="0.25">
      <c r="A106" s="2" t="s">
        <v>755</v>
      </c>
      <c r="B106" s="2" t="s">
        <v>748</v>
      </c>
      <c r="C106" s="30" t="s">
        <v>264</v>
      </c>
      <c r="D106" s="30" t="s">
        <v>264</v>
      </c>
      <c r="F106" s="30" t="s">
        <v>264</v>
      </c>
      <c r="G106" s="2"/>
    </row>
    <row r="107" spans="1:7" ht="15" customHeight="1" x14ac:dyDescent="0.25">
      <c r="A107" s="2" t="s">
        <v>756</v>
      </c>
      <c r="B107" s="2" t="s">
        <v>748</v>
      </c>
      <c r="C107" s="30" t="s">
        <v>264</v>
      </c>
      <c r="D107" s="30" t="s">
        <v>264</v>
      </c>
      <c r="F107" s="30" t="s">
        <v>264</v>
      </c>
      <c r="G107" s="2"/>
    </row>
    <row r="108" spans="1:7" ht="15" customHeight="1" x14ac:dyDescent="0.25">
      <c r="A108" s="2" t="s">
        <v>757</v>
      </c>
      <c r="B108" s="2" t="s">
        <v>748</v>
      </c>
      <c r="C108" s="30" t="s">
        <v>264</v>
      </c>
      <c r="D108" s="30" t="s">
        <v>264</v>
      </c>
      <c r="F108" s="30" t="s">
        <v>264</v>
      </c>
      <c r="G108" s="2"/>
    </row>
    <row r="109" spans="1:7" ht="15" customHeight="1" x14ac:dyDescent="0.25">
      <c r="A109" s="2" t="s">
        <v>758</v>
      </c>
      <c r="B109" s="2" t="s">
        <v>748</v>
      </c>
      <c r="C109" s="30" t="s">
        <v>264</v>
      </c>
      <c r="D109" s="30" t="s">
        <v>264</v>
      </c>
      <c r="F109" s="30" t="s">
        <v>264</v>
      </c>
      <c r="G109" s="2"/>
    </row>
    <row r="110" spans="1:7" ht="15" customHeight="1" x14ac:dyDescent="0.25">
      <c r="A110" s="2" t="s">
        <v>759</v>
      </c>
      <c r="B110" s="2" t="s">
        <v>748</v>
      </c>
      <c r="C110" s="30" t="s">
        <v>264</v>
      </c>
      <c r="D110" s="30" t="s">
        <v>264</v>
      </c>
      <c r="F110" s="30" t="s">
        <v>264</v>
      </c>
      <c r="G110" s="2"/>
    </row>
    <row r="111" spans="1:7" ht="15" customHeight="1" x14ac:dyDescent="0.25">
      <c r="A111" s="2" t="s">
        <v>760</v>
      </c>
      <c r="B111" s="2" t="s">
        <v>748</v>
      </c>
      <c r="C111" s="30" t="s">
        <v>264</v>
      </c>
      <c r="D111" s="30" t="s">
        <v>264</v>
      </c>
      <c r="F111" s="30" t="s">
        <v>264</v>
      </c>
      <c r="G111" s="2"/>
    </row>
    <row r="112" spans="1:7" ht="15" customHeight="1" x14ac:dyDescent="0.25">
      <c r="A112" s="2" t="s">
        <v>761</v>
      </c>
      <c r="B112" s="2" t="s">
        <v>748</v>
      </c>
      <c r="C112" s="30" t="s">
        <v>264</v>
      </c>
      <c r="D112" s="30" t="s">
        <v>264</v>
      </c>
      <c r="F112" s="30" t="s">
        <v>264</v>
      </c>
      <c r="G112" s="2"/>
    </row>
    <row r="113" spans="1:7" ht="15" customHeight="1" x14ac:dyDescent="0.25">
      <c r="A113" s="2" t="s">
        <v>762</v>
      </c>
      <c r="B113" s="2" t="s">
        <v>748</v>
      </c>
      <c r="C113" s="30" t="s">
        <v>264</v>
      </c>
      <c r="D113" s="30" t="s">
        <v>264</v>
      </c>
      <c r="F113" s="30" t="s">
        <v>264</v>
      </c>
      <c r="G113" s="2"/>
    </row>
    <row r="114" spans="1:7" ht="15" customHeight="1" x14ac:dyDescent="0.25">
      <c r="A114" s="2" t="s">
        <v>763</v>
      </c>
      <c r="B114" s="2" t="s">
        <v>748</v>
      </c>
      <c r="C114" s="30" t="s">
        <v>264</v>
      </c>
      <c r="D114" s="30" t="s">
        <v>264</v>
      </c>
      <c r="F114" s="30" t="s">
        <v>264</v>
      </c>
      <c r="G114" s="2"/>
    </row>
    <row r="115" spans="1:7" ht="15" customHeight="1" x14ac:dyDescent="0.25">
      <c r="A115" s="2" t="s">
        <v>764</v>
      </c>
      <c r="B115" s="2" t="s">
        <v>748</v>
      </c>
      <c r="C115" s="30" t="s">
        <v>264</v>
      </c>
      <c r="D115" s="30" t="s">
        <v>264</v>
      </c>
      <c r="F115" s="30" t="s">
        <v>264</v>
      </c>
      <c r="G115" s="2"/>
    </row>
    <row r="116" spans="1:7" ht="15" customHeight="1" x14ac:dyDescent="0.25">
      <c r="A116" s="2" t="s">
        <v>765</v>
      </c>
      <c r="B116" s="2" t="s">
        <v>748</v>
      </c>
      <c r="C116" s="30" t="s">
        <v>264</v>
      </c>
      <c r="D116" s="30" t="s">
        <v>264</v>
      </c>
      <c r="F116" s="30" t="s">
        <v>264</v>
      </c>
      <c r="G116" s="2"/>
    </row>
    <row r="117" spans="1:7" ht="15" customHeight="1" x14ac:dyDescent="0.25">
      <c r="A117" s="2" t="s">
        <v>766</v>
      </c>
      <c r="B117" s="2" t="s">
        <v>748</v>
      </c>
      <c r="C117" s="30" t="s">
        <v>264</v>
      </c>
      <c r="D117" s="30" t="s">
        <v>264</v>
      </c>
      <c r="F117" s="30" t="s">
        <v>264</v>
      </c>
      <c r="G117" s="2"/>
    </row>
    <row r="118" spans="1:7" ht="15" customHeight="1" x14ac:dyDescent="0.25">
      <c r="A118" s="2" t="s">
        <v>767</v>
      </c>
      <c r="B118" s="2" t="s">
        <v>748</v>
      </c>
      <c r="C118" s="30" t="s">
        <v>264</v>
      </c>
      <c r="D118" s="30" t="s">
        <v>264</v>
      </c>
      <c r="F118" s="30" t="s">
        <v>264</v>
      </c>
      <c r="G118" s="2"/>
    </row>
    <row r="119" spans="1:7" ht="15" customHeight="1" x14ac:dyDescent="0.25">
      <c r="A119" s="2" t="s">
        <v>768</v>
      </c>
      <c r="B119" s="2" t="s">
        <v>748</v>
      </c>
      <c r="C119" s="30" t="s">
        <v>264</v>
      </c>
      <c r="D119" s="30" t="s">
        <v>264</v>
      </c>
      <c r="F119" s="30" t="s">
        <v>264</v>
      </c>
      <c r="G119" s="2"/>
    </row>
    <row r="120" spans="1:7" ht="15" customHeight="1" x14ac:dyDescent="0.25">
      <c r="A120" s="2" t="s">
        <v>769</v>
      </c>
      <c r="B120" s="2" t="s">
        <v>748</v>
      </c>
      <c r="C120" s="30" t="s">
        <v>264</v>
      </c>
      <c r="D120" s="30" t="s">
        <v>264</v>
      </c>
      <c r="F120" s="30" t="s">
        <v>264</v>
      </c>
      <c r="G120" s="2"/>
    </row>
    <row r="121" spans="1:7" ht="15" customHeight="1" x14ac:dyDescent="0.25">
      <c r="A121" s="2" t="s">
        <v>770</v>
      </c>
      <c r="B121" s="2" t="s">
        <v>748</v>
      </c>
      <c r="C121" s="30" t="s">
        <v>264</v>
      </c>
      <c r="D121" s="30" t="s">
        <v>264</v>
      </c>
      <c r="F121" s="30" t="s">
        <v>264</v>
      </c>
      <c r="G121" s="2"/>
    </row>
    <row r="122" spans="1:7" ht="15" customHeight="1" x14ac:dyDescent="0.25">
      <c r="A122" s="2" t="s">
        <v>771</v>
      </c>
      <c r="B122" s="2" t="s">
        <v>748</v>
      </c>
      <c r="C122" s="30" t="s">
        <v>264</v>
      </c>
      <c r="D122" s="30" t="s">
        <v>264</v>
      </c>
      <c r="F122" s="30" t="s">
        <v>264</v>
      </c>
      <c r="G122" s="2"/>
    </row>
    <row r="123" spans="1:7" ht="15" customHeight="1" x14ac:dyDescent="0.25">
      <c r="A123" s="2" t="s">
        <v>772</v>
      </c>
      <c r="B123" s="2" t="s">
        <v>748</v>
      </c>
      <c r="C123" s="30" t="s">
        <v>264</v>
      </c>
      <c r="D123" s="30" t="s">
        <v>264</v>
      </c>
      <c r="F123" s="30" t="s">
        <v>264</v>
      </c>
      <c r="G123" s="2"/>
    </row>
    <row r="124" spans="1:7" ht="15" customHeight="1" x14ac:dyDescent="0.25">
      <c r="A124" s="2" t="s">
        <v>773</v>
      </c>
      <c r="B124" s="2" t="s">
        <v>748</v>
      </c>
      <c r="C124" s="30" t="s">
        <v>264</v>
      </c>
      <c r="D124" s="30" t="s">
        <v>264</v>
      </c>
      <c r="F124" s="30" t="s">
        <v>264</v>
      </c>
      <c r="G124" s="2"/>
    </row>
    <row r="125" spans="1:7" ht="15" customHeight="1" x14ac:dyDescent="0.25">
      <c r="A125" s="2" t="s">
        <v>774</v>
      </c>
      <c r="B125" s="2" t="s">
        <v>748</v>
      </c>
      <c r="C125" s="30" t="s">
        <v>264</v>
      </c>
      <c r="D125" s="30" t="s">
        <v>264</v>
      </c>
      <c r="F125" s="30" t="s">
        <v>264</v>
      </c>
      <c r="G125" s="2"/>
    </row>
    <row r="126" spans="1:7" ht="15" customHeight="1" x14ac:dyDescent="0.25">
      <c r="A126" s="2" t="s">
        <v>775</v>
      </c>
      <c r="B126" s="2" t="s">
        <v>748</v>
      </c>
      <c r="C126" s="30" t="s">
        <v>264</v>
      </c>
      <c r="D126" s="30" t="s">
        <v>264</v>
      </c>
      <c r="F126" s="30" t="s">
        <v>264</v>
      </c>
      <c r="G126" s="2"/>
    </row>
    <row r="127" spans="1:7" ht="15" customHeight="1" x14ac:dyDescent="0.25">
      <c r="A127" s="2" t="s">
        <v>776</v>
      </c>
      <c r="B127" s="2" t="s">
        <v>748</v>
      </c>
      <c r="C127" s="30" t="s">
        <v>264</v>
      </c>
      <c r="D127" s="30" t="s">
        <v>264</v>
      </c>
      <c r="F127" s="30" t="s">
        <v>264</v>
      </c>
      <c r="G127" s="2"/>
    </row>
    <row r="128" spans="1:7" ht="15" customHeight="1" x14ac:dyDescent="0.25">
      <c r="A128" s="2" t="s">
        <v>777</v>
      </c>
      <c r="B128" s="2" t="s">
        <v>748</v>
      </c>
      <c r="C128" s="30" t="s">
        <v>264</v>
      </c>
      <c r="D128" s="30" t="s">
        <v>264</v>
      </c>
      <c r="F128" s="30" t="s">
        <v>264</v>
      </c>
      <c r="G128" s="2"/>
    </row>
    <row r="129" spans="1:7" ht="15" customHeight="1" x14ac:dyDescent="0.25">
      <c r="A129" s="2" t="s">
        <v>778</v>
      </c>
      <c r="B129" s="2" t="s">
        <v>748</v>
      </c>
      <c r="C129" s="30" t="s">
        <v>264</v>
      </c>
      <c r="D129" s="30" t="s">
        <v>264</v>
      </c>
      <c r="F129" s="30" t="s">
        <v>264</v>
      </c>
      <c r="G129" s="2"/>
    </row>
    <row r="130" spans="1:7" ht="15" customHeight="1" x14ac:dyDescent="0.25">
      <c r="A130" s="2" t="s">
        <v>779</v>
      </c>
      <c r="B130" s="2" t="s">
        <v>748</v>
      </c>
      <c r="C130" s="30" t="s">
        <v>264</v>
      </c>
      <c r="D130" s="30" t="s">
        <v>264</v>
      </c>
      <c r="F130" s="30" t="s">
        <v>264</v>
      </c>
      <c r="G130" s="2"/>
    </row>
    <row r="131" spans="1:7" ht="15" customHeight="1" x14ac:dyDescent="0.25">
      <c r="A131" s="2" t="s">
        <v>780</v>
      </c>
      <c r="B131" s="2" t="s">
        <v>748</v>
      </c>
      <c r="C131" s="30" t="s">
        <v>264</v>
      </c>
      <c r="D131" s="30" t="s">
        <v>264</v>
      </c>
      <c r="F131" s="30" t="s">
        <v>264</v>
      </c>
      <c r="G131" s="2"/>
    </row>
    <row r="132" spans="1:7" ht="15" customHeight="1" x14ac:dyDescent="0.25">
      <c r="A132" s="2" t="s">
        <v>781</v>
      </c>
      <c r="B132" s="2" t="s">
        <v>748</v>
      </c>
      <c r="C132" s="30" t="s">
        <v>264</v>
      </c>
      <c r="D132" s="30" t="s">
        <v>264</v>
      </c>
      <c r="F132" s="30" t="s">
        <v>264</v>
      </c>
      <c r="G132" s="2"/>
    </row>
    <row r="133" spans="1:7" ht="15" customHeight="1" x14ac:dyDescent="0.25">
      <c r="A133" s="2" t="s">
        <v>782</v>
      </c>
      <c r="B133" s="2" t="s">
        <v>748</v>
      </c>
      <c r="C133" s="30" t="s">
        <v>264</v>
      </c>
      <c r="D133" s="30" t="s">
        <v>264</v>
      </c>
      <c r="F133" s="30" t="s">
        <v>264</v>
      </c>
      <c r="G133" s="2"/>
    </row>
    <row r="134" spans="1:7" ht="15" customHeight="1" x14ac:dyDescent="0.25">
      <c r="A134" s="2" t="s">
        <v>783</v>
      </c>
      <c r="B134" s="2" t="s">
        <v>748</v>
      </c>
      <c r="C134" s="30" t="s">
        <v>264</v>
      </c>
      <c r="D134" s="30" t="s">
        <v>264</v>
      </c>
      <c r="F134" s="30" t="s">
        <v>264</v>
      </c>
      <c r="G134" s="2"/>
    </row>
    <row r="135" spans="1:7" ht="15" customHeight="1" x14ac:dyDescent="0.25">
      <c r="A135" s="2" t="s">
        <v>784</v>
      </c>
      <c r="B135" s="2" t="s">
        <v>748</v>
      </c>
      <c r="C135" s="30" t="s">
        <v>264</v>
      </c>
      <c r="D135" s="30" t="s">
        <v>264</v>
      </c>
      <c r="F135" s="30" t="s">
        <v>264</v>
      </c>
      <c r="G135" s="2"/>
    </row>
    <row r="136" spans="1:7" ht="15" customHeight="1" x14ac:dyDescent="0.25">
      <c r="A136" s="2" t="s">
        <v>785</v>
      </c>
      <c r="B136" s="2" t="s">
        <v>748</v>
      </c>
      <c r="C136" s="30" t="s">
        <v>264</v>
      </c>
      <c r="D136" s="30" t="s">
        <v>264</v>
      </c>
      <c r="F136" s="30" t="s">
        <v>264</v>
      </c>
      <c r="G136" s="2"/>
    </row>
    <row r="137" spans="1:7" ht="15" customHeight="1" x14ac:dyDescent="0.25">
      <c r="A137" s="2" t="s">
        <v>786</v>
      </c>
      <c r="B137" s="2" t="s">
        <v>748</v>
      </c>
      <c r="C137" s="30" t="s">
        <v>264</v>
      </c>
      <c r="D137" s="30" t="s">
        <v>264</v>
      </c>
      <c r="F137" s="30" t="s">
        <v>264</v>
      </c>
      <c r="G137" s="2"/>
    </row>
    <row r="138" spans="1:7" ht="15" customHeight="1" x14ac:dyDescent="0.25">
      <c r="A138" s="2" t="s">
        <v>787</v>
      </c>
      <c r="B138" s="2" t="s">
        <v>748</v>
      </c>
      <c r="C138" s="30" t="s">
        <v>264</v>
      </c>
      <c r="D138" s="30" t="s">
        <v>264</v>
      </c>
      <c r="F138" s="30" t="s">
        <v>264</v>
      </c>
      <c r="G138" s="2"/>
    </row>
    <row r="139" spans="1:7" ht="15" customHeight="1" x14ac:dyDescent="0.25">
      <c r="A139" s="2" t="s">
        <v>788</v>
      </c>
      <c r="B139" s="2" t="s">
        <v>748</v>
      </c>
      <c r="C139" s="30" t="s">
        <v>264</v>
      </c>
      <c r="D139" s="30" t="s">
        <v>264</v>
      </c>
      <c r="F139" s="30" t="s">
        <v>264</v>
      </c>
      <c r="G139" s="2"/>
    </row>
    <row r="140" spans="1:7" ht="15" customHeight="1" x14ac:dyDescent="0.25">
      <c r="A140" s="2" t="s">
        <v>789</v>
      </c>
      <c r="B140" s="2" t="s">
        <v>748</v>
      </c>
      <c r="C140" s="30" t="s">
        <v>264</v>
      </c>
      <c r="D140" s="30" t="s">
        <v>264</v>
      </c>
      <c r="F140" s="30" t="s">
        <v>264</v>
      </c>
      <c r="G140" s="2"/>
    </row>
    <row r="141" spans="1:7" ht="15" customHeight="1" x14ac:dyDescent="0.25">
      <c r="A141" s="2" t="s">
        <v>790</v>
      </c>
      <c r="B141" s="2" t="s">
        <v>748</v>
      </c>
      <c r="C141" s="30" t="s">
        <v>264</v>
      </c>
      <c r="D141" s="30" t="s">
        <v>264</v>
      </c>
      <c r="F141" s="30" t="s">
        <v>264</v>
      </c>
      <c r="G141" s="2"/>
    </row>
    <row r="142" spans="1:7" ht="15" customHeight="1" x14ac:dyDescent="0.25">
      <c r="A142" s="2" t="s">
        <v>791</v>
      </c>
      <c r="B142" s="2" t="s">
        <v>748</v>
      </c>
      <c r="C142" s="30" t="s">
        <v>264</v>
      </c>
      <c r="D142" s="30" t="s">
        <v>264</v>
      </c>
      <c r="F142" s="30" t="s">
        <v>264</v>
      </c>
      <c r="G142" s="2"/>
    </row>
    <row r="143" spans="1:7" ht="15" customHeight="1" x14ac:dyDescent="0.25">
      <c r="A143" s="2" t="s">
        <v>792</v>
      </c>
      <c r="B143" s="2" t="s">
        <v>748</v>
      </c>
      <c r="C143" s="30" t="s">
        <v>264</v>
      </c>
      <c r="D143" s="30" t="s">
        <v>264</v>
      </c>
      <c r="F143" s="30" t="s">
        <v>264</v>
      </c>
      <c r="G143" s="2"/>
    </row>
    <row r="144" spans="1:7" ht="15" customHeight="1" x14ac:dyDescent="0.25">
      <c r="A144" s="2" t="s">
        <v>793</v>
      </c>
      <c r="B144" s="2" t="s">
        <v>748</v>
      </c>
      <c r="C144" s="30" t="s">
        <v>264</v>
      </c>
      <c r="D144" s="30" t="s">
        <v>264</v>
      </c>
      <c r="F144" s="30" t="s">
        <v>264</v>
      </c>
      <c r="G144" s="2"/>
    </row>
    <row r="145" spans="1:7" ht="15" customHeight="1" x14ac:dyDescent="0.25">
      <c r="A145" s="2" t="s">
        <v>794</v>
      </c>
      <c r="B145" s="2" t="s">
        <v>748</v>
      </c>
      <c r="C145" s="30" t="s">
        <v>264</v>
      </c>
      <c r="D145" s="30" t="s">
        <v>264</v>
      </c>
      <c r="F145" s="30" t="s">
        <v>264</v>
      </c>
      <c r="G145" s="2"/>
    </row>
    <row r="146" spans="1:7" ht="15" customHeight="1" x14ac:dyDescent="0.25">
      <c r="A146" s="2" t="s">
        <v>795</v>
      </c>
      <c r="B146" s="2" t="s">
        <v>748</v>
      </c>
      <c r="C146" s="30" t="s">
        <v>264</v>
      </c>
      <c r="D146" s="30" t="s">
        <v>264</v>
      </c>
      <c r="F146" s="30" t="s">
        <v>264</v>
      </c>
      <c r="G146" s="2"/>
    </row>
    <row r="147" spans="1:7" ht="15" customHeight="1" x14ac:dyDescent="0.25">
      <c r="A147" s="2" t="s">
        <v>796</v>
      </c>
      <c r="B147" s="2" t="s">
        <v>748</v>
      </c>
      <c r="C147" s="30" t="s">
        <v>264</v>
      </c>
      <c r="D147" s="30" t="s">
        <v>264</v>
      </c>
      <c r="F147" s="30" t="s">
        <v>264</v>
      </c>
      <c r="G147" s="2"/>
    </row>
    <row r="148" spans="1:7" ht="15" customHeight="1" x14ac:dyDescent="0.25">
      <c r="A148" s="2" t="s">
        <v>797</v>
      </c>
      <c r="B148" s="2" t="s">
        <v>748</v>
      </c>
      <c r="C148" s="30" t="s">
        <v>264</v>
      </c>
      <c r="D148" s="30" t="s">
        <v>264</v>
      </c>
      <c r="F148" s="30" t="s">
        <v>264</v>
      </c>
      <c r="G148" s="2"/>
    </row>
    <row r="149" spans="1:7" ht="15" customHeight="1" x14ac:dyDescent="0.25">
      <c r="A149" s="24"/>
      <c r="B149" s="59" t="s">
        <v>798</v>
      </c>
      <c r="C149" s="24" t="s">
        <v>646</v>
      </c>
      <c r="D149" s="24" t="s">
        <v>647</v>
      </c>
      <c r="E149" s="26"/>
      <c r="F149" s="27" t="s">
        <v>613</v>
      </c>
      <c r="G149" s="62"/>
    </row>
    <row r="150" spans="1:7" ht="15" customHeight="1" x14ac:dyDescent="0.25">
      <c r="A150" s="2" t="s">
        <v>799</v>
      </c>
      <c r="B150" s="2" t="s">
        <v>800</v>
      </c>
      <c r="C150" s="30" t="s">
        <v>264</v>
      </c>
      <c r="D150" s="30" t="s">
        <v>264</v>
      </c>
      <c r="E150" s="62"/>
      <c r="F150" s="45">
        <v>0.97</v>
      </c>
      <c r="G150" s="62"/>
    </row>
    <row r="151" spans="1:7" ht="15" customHeight="1" x14ac:dyDescent="0.25">
      <c r="A151" s="2" t="s">
        <v>801</v>
      </c>
      <c r="B151" s="2" t="s">
        <v>802</v>
      </c>
      <c r="C151" s="30" t="s">
        <v>264</v>
      </c>
      <c r="D151" s="30" t="s">
        <v>264</v>
      </c>
      <c r="E151" s="62"/>
      <c r="F151" s="45">
        <f>1-F150</f>
        <v>3.0000000000000027E-2</v>
      </c>
      <c r="G151" s="62"/>
    </row>
    <row r="152" spans="1:7" ht="15" customHeight="1" x14ac:dyDescent="0.25">
      <c r="A152" s="2" t="s">
        <v>803</v>
      </c>
      <c r="B152" s="2" t="s">
        <v>331</v>
      </c>
      <c r="C152" s="30" t="s">
        <v>264</v>
      </c>
      <c r="D152" s="30" t="s">
        <v>264</v>
      </c>
      <c r="E152" s="62"/>
      <c r="F152" s="45">
        <v>0</v>
      </c>
      <c r="G152" s="62"/>
    </row>
    <row r="153" spans="1:7" ht="15" customHeight="1" outlineLevel="1" x14ac:dyDescent="0.25">
      <c r="A153" s="2" t="s">
        <v>804</v>
      </c>
      <c r="E153" s="3"/>
    </row>
    <row r="154" spans="1:7" ht="15" customHeight="1" outlineLevel="1" x14ac:dyDescent="0.25">
      <c r="A154" s="2" t="s">
        <v>805</v>
      </c>
      <c r="E154" s="3"/>
    </row>
    <row r="155" spans="1:7" ht="15" customHeight="1" outlineLevel="1" x14ac:dyDescent="0.25">
      <c r="A155" s="2" t="s">
        <v>806</v>
      </c>
      <c r="E155" s="3"/>
    </row>
    <row r="156" spans="1:7" ht="15" customHeight="1" outlineLevel="1" x14ac:dyDescent="0.25">
      <c r="A156" s="2" t="s">
        <v>807</v>
      </c>
      <c r="E156" s="3"/>
    </row>
    <row r="157" spans="1:7" ht="15" customHeight="1" outlineLevel="1" x14ac:dyDescent="0.25">
      <c r="A157" s="2" t="s">
        <v>808</v>
      </c>
      <c r="E157" s="3"/>
    </row>
    <row r="158" spans="1:7" ht="15" customHeight="1" outlineLevel="1" x14ac:dyDescent="0.25">
      <c r="A158" s="2" t="s">
        <v>809</v>
      </c>
      <c r="E158" s="3"/>
    </row>
    <row r="159" spans="1:7" ht="15" customHeight="1" x14ac:dyDescent="0.25">
      <c r="A159" s="24"/>
      <c r="B159" s="25" t="s">
        <v>810</v>
      </c>
      <c r="C159" s="24" t="s">
        <v>646</v>
      </c>
      <c r="D159" s="24" t="s">
        <v>647</v>
      </c>
      <c r="E159" s="26"/>
      <c r="F159" s="27" t="s">
        <v>613</v>
      </c>
      <c r="G159" s="27"/>
    </row>
    <row r="160" spans="1:7" ht="15" customHeight="1" x14ac:dyDescent="0.25">
      <c r="A160" s="2" t="s">
        <v>811</v>
      </c>
      <c r="B160" s="2" t="s">
        <v>812</v>
      </c>
      <c r="C160" s="30" t="s">
        <v>264</v>
      </c>
      <c r="D160" s="30" t="s">
        <v>264</v>
      </c>
      <c r="E160" s="62"/>
      <c r="F160" s="45">
        <v>0.2436979299875501</v>
      </c>
      <c r="G160" s="62"/>
    </row>
    <row r="161" spans="1:7" ht="15" customHeight="1" x14ac:dyDescent="0.25">
      <c r="A161" s="2" t="s">
        <v>813</v>
      </c>
      <c r="B161" s="2" t="s">
        <v>814</v>
      </c>
      <c r="C161" s="30" t="s">
        <v>264</v>
      </c>
      <c r="D161" s="30" t="s">
        <v>264</v>
      </c>
      <c r="E161" s="62"/>
      <c r="F161" s="45">
        <f>1-F160</f>
        <v>0.75630207001244987</v>
      </c>
      <c r="G161" s="62"/>
    </row>
    <row r="162" spans="1:7" ht="15" customHeight="1" x14ac:dyDescent="0.25">
      <c r="A162" s="2" t="s">
        <v>815</v>
      </c>
      <c r="B162" s="2" t="s">
        <v>331</v>
      </c>
      <c r="C162" s="30" t="s">
        <v>264</v>
      </c>
      <c r="D162" s="30" t="s">
        <v>264</v>
      </c>
      <c r="E162" s="62"/>
      <c r="F162" s="45">
        <v>0</v>
      </c>
      <c r="G162" s="62"/>
    </row>
    <row r="163" spans="1:7" ht="15" customHeight="1" outlineLevel="1" x14ac:dyDescent="0.25">
      <c r="A163" s="2" t="s">
        <v>816</v>
      </c>
      <c r="C163" s="2" t="s">
        <v>817</v>
      </c>
      <c r="D163" s="2" t="s">
        <v>817</v>
      </c>
      <c r="E163" s="3"/>
      <c r="F163" s="2" t="s">
        <v>817</v>
      </c>
    </row>
    <row r="164" spans="1:7" ht="15" customHeight="1" outlineLevel="1" x14ac:dyDescent="0.25">
      <c r="A164" s="2" t="s">
        <v>818</v>
      </c>
      <c r="E164" s="3"/>
    </row>
    <row r="165" spans="1:7" ht="15" customHeight="1" outlineLevel="1" x14ac:dyDescent="0.25">
      <c r="A165" s="2" t="s">
        <v>819</v>
      </c>
      <c r="E165" s="3"/>
    </row>
    <row r="166" spans="1:7" ht="15" customHeight="1" outlineLevel="1" x14ac:dyDescent="0.25">
      <c r="A166" s="2" t="s">
        <v>820</v>
      </c>
      <c r="E166" s="3"/>
    </row>
    <row r="167" spans="1:7" ht="15" customHeight="1" outlineLevel="1" x14ac:dyDescent="0.25">
      <c r="A167" s="2" t="s">
        <v>821</v>
      </c>
      <c r="E167" s="3"/>
    </row>
    <row r="168" spans="1:7" ht="15" customHeight="1" outlineLevel="1" x14ac:dyDescent="0.25">
      <c r="A168" s="2" t="s">
        <v>822</v>
      </c>
      <c r="E168" s="3"/>
    </row>
    <row r="169" spans="1:7" ht="15" customHeight="1" x14ac:dyDescent="0.25">
      <c r="A169" s="24"/>
      <c r="B169" s="25" t="s">
        <v>823</v>
      </c>
      <c r="C169" s="24" t="s">
        <v>646</v>
      </c>
      <c r="D169" s="24" t="s">
        <v>647</v>
      </c>
      <c r="E169" s="26"/>
      <c r="F169" s="27" t="s">
        <v>613</v>
      </c>
      <c r="G169" s="27"/>
    </row>
    <row r="170" spans="1:7" ht="15" customHeight="1" x14ac:dyDescent="0.25">
      <c r="A170" s="2" t="s">
        <v>824</v>
      </c>
      <c r="B170" s="3" t="s">
        <v>825</v>
      </c>
      <c r="C170" s="30" t="s">
        <v>264</v>
      </c>
      <c r="D170" s="30" t="s">
        <v>264</v>
      </c>
      <c r="E170" s="3"/>
      <c r="F170" s="30">
        <v>4.6736826295450902E-2</v>
      </c>
    </row>
    <row r="171" spans="1:7" ht="15" customHeight="1" x14ac:dyDescent="0.25">
      <c r="A171" s="2" t="s">
        <v>826</v>
      </c>
      <c r="B171" s="3" t="s">
        <v>827</v>
      </c>
      <c r="C171" s="30" t="s">
        <v>264</v>
      </c>
      <c r="D171" s="30" t="s">
        <v>264</v>
      </c>
      <c r="E171" s="3"/>
      <c r="F171" s="30">
        <v>0.1100342240013871</v>
      </c>
    </row>
    <row r="172" spans="1:7" ht="15" customHeight="1" x14ac:dyDescent="0.25">
      <c r="A172" s="2" t="s">
        <v>828</v>
      </c>
      <c r="B172" s="3" t="s">
        <v>829</v>
      </c>
      <c r="C172" s="30" t="s">
        <v>264</v>
      </c>
      <c r="D172" s="30" t="s">
        <v>264</v>
      </c>
      <c r="F172" s="30">
        <v>0.1280810005384545</v>
      </c>
    </row>
    <row r="173" spans="1:7" ht="15" customHeight="1" x14ac:dyDescent="0.25">
      <c r="A173" s="2" t="s">
        <v>830</v>
      </c>
      <c r="B173" s="3" t="s">
        <v>831</v>
      </c>
      <c r="C173" s="30" t="s">
        <v>264</v>
      </c>
      <c r="D173" s="30" t="s">
        <v>264</v>
      </c>
      <c r="F173" s="30">
        <v>0.13743465661289531</v>
      </c>
    </row>
    <row r="174" spans="1:7" ht="15" customHeight="1" x14ac:dyDescent="0.25">
      <c r="A174" s="2" t="s">
        <v>832</v>
      </c>
      <c r="B174" s="3" t="s">
        <v>833</v>
      </c>
      <c r="C174" s="30" t="s">
        <v>264</v>
      </c>
      <c r="D174" s="30" t="s">
        <v>264</v>
      </c>
      <c r="F174" s="30">
        <v>0.57771305664623662</v>
      </c>
    </row>
    <row r="175" spans="1:7" ht="14.85" customHeight="1" outlineLevel="1" x14ac:dyDescent="0.25">
      <c r="A175" s="2" t="s">
        <v>834</v>
      </c>
      <c r="B175" s="3"/>
      <c r="F175" s="30"/>
    </row>
    <row r="176" spans="1:7" ht="15" customHeight="1" outlineLevel="1" x14ac:dyDescent="0.25">
      <c r="A176" s="2" t="s">
        <v>835</v>
      </c>
      <c r="B176" s="3"/>
    </row>
    <row r="177" spans="1:7" ht="15" customHeight="1" outlineLevel="1" x14ac:dyDescent="0.25">
      <c r="A177" s="2" t="s">
        <v>836</v>
      </c>
      <c r="B177" s="3"/>
    </row>
    <row r="178" spans="1:7" ht="15" customHeight="1" outlineLevel="1" x14ac:dyDescent="0.25">
      <c r="A178" s="2" t="s">
        <v>837</v>
      </c>
      <c r="B178" s="3"/>
    </row>
    <row r="179" spans="1:7" ht="15" customHeight="1" x14ac:dyDescent="0.25">
      <c r="A179" s="24"/>
      <c r="B179" s="59" t="s">
        <v>838</v>
      </c>
      <c r="C179" s="24" t="s">
        <v>646</v>
      </c>
      <c r="D179" s="24" t="s">
        <v>647</v>
      </c>
      <c r="E179" s="26"/>
      <c r="F179" s="27" t="s">
        <v>613</v>
      </c>
      <c r="G179" s="27"/>
    </row>
    <row r="180" spans="1:7" ht="15" customHeight="1" x14ac:dyDescent="0.25">
      <c r="A180" s="2" t="s">
        <v>839</v>
      </c>
      <c r="B180" s="2" t="s">
        <v>840</v>
      </c>
      <c r="C180" s="30" t="s">
        <v>264</v>
      </c>
      <c r="D180" s="30" t="s">
        <v>264</v>
      </c>
      <c r="E180" s="3"/>
      <c r="F180" s="30">
        <v>4.2156326368286739E-4</v>
      </c>
    </row>
    <row r="181" spans="1:7" ht="15" hidden="1" customHeight="1" outlineLevel="1" x14ac:dyDescent="0.25">
      <c r="A181" s="2" t="s">
        <v>841</v>
      </c>
      <c r="E181" s="3"/>
    </row>
    <row r="182" spans="1:7" ht="15" hidden="1" customHeight="1" outlineLevel="1" x14ac:dyDescent="0.25">
      <c r="A182" s="2" t="s">
        <v>842</v>
      </c>
      <c r="E182" s="3"/>
    </row>
    <row r="183" spans="1:7" ht="15" hidden="1" customHeight="1" outlineLevel="1" x14ac:dyDescent="0.25">
      <c r="A183" s="2" t="s">
        <v>843</v>
      </c>
      <c r="E183" s="3"/>
    </row>
    <row r="184" spans="1:7" ht="15" hidden="1" customHeight="1" outlineLevel="1" x14ac:dyDescent="0.25">
      <c r="A184" s="2" t="s">
        <v>844</v>
      </c>
      <c r="E184" s="3"/>
    </row>
    <row r="185" spans="1:7" ht="18.75" customHeight="1" x14ac:dyDescent="0.25">
      <c r="A185" s="63"/>
      <c r="B185" s="64" t="s">
        <v>610</v>
      </c>
      <c r="C185" s="63"/>
      <c r="D185" s="63"/>
      <c r="E185" s="63"/>
      <c r="F185" s="65"/>
      <c r="G185" s="65"/>
    </row>
    <row r="186" spans="1:7" ht="15" customHeight="1" x14ac:dyDescent="0.25">
      <c r="A186" s="24"/>
      <c r="B186" s="25" t="s">
        <v>845</v>
      </c>
      <c r="C186" s="24" t="s">
        <v>846</v>
      </c>
      <c r="D186" s="24" t="s">
        <v>847</v>
      </c>
      <c r="E186" s="26"/>
      <c r="F186" s="24" t="s">
        <v>848</v>
      </c>
      <c r="G186" s="24" t="s">
        <v>849</v>
      </c>
    </row>
    <row r="187" spans="1:7" ht="14.1" customHeight="1" x14ac:dyDescent="0.25">
      <c r="A187" s="2" t="s">
        <v>850</v>
      </c>
      <c r="B187" s="2" t="s">
        <v>851</v>
      </c>
      <c r="C187" s="66">
        <f>C12/D187*1000</f>
        <v>120.68562551874201</v>
      </c>
      <c r="D187" s="32">
        <f>C28</f>
        <v>178316</v>
      </c>
      <c r="E187" s="20"/>
      <c r="F187" s="36"/>
      <c r="G187" s="36"/>
    </row>
    <row r="188" spans="1:7" ht="15" customHeight="1" x14ac:dyDescent="0.25">
      <c r="A188" s="20"/>
      <c r="B188" s="67"/>
      <c r="C188" s="20"/>
      <c r="D188" s="20"/>
      <c r="E188" s="20"/>
      <c r="F188" s="36"/>
      <c r="G188" s="36"/>
    </row>
    <row r="189" spans="1:7" ht="15" customHeight="1" x14ac:dyDescent="0.25">
      <c r="B189" s="20" t="s">
        <v>852</v>
      </c>
      <c r="C189" s="20"/>
      <c r="D189" s="20"/>
      <c r="E189" s="20"/>
      <c r="F189" s="36"/>
      <c r="G189" s="36"/>
    </row>
    <row r="190" spans="1:7" ht="15" customHeight="1" x14ac:dyDescent="0.25">
      <c r="A190" s="2" t="s">
        <v>853</v>
      </c>
      <c r="B190" s="2" t="s">
        <v>854</v>
      </c>
      <c r="C190" s="28">
        <v>16229.218999999999</v>
      </c>
      <c r="D190" s="2" t="s">
        <v>264</v>
      </c>
      <c r="E190" s="20"/>
      <c r="F190" s="30">
        <f t="shared" ref="F190:F213" si="1">IF($C$214=0,"",IF(C190="[for completion]","",C190/$C$214))</f>
        <v>0.63809402561518391</v>
      </c>
      <c r="G190" s="30"/>
    </row>
    <row r="191" spans="1:7" ht="15" customHeight="1" x14ac:dyDescent="0.25">
      <c r="A191" s="2" t="s">
        <v>855</v>
      </c>
      <c r="B191" s="2" t="s">
        <v>856</v>
      </c>
      <c r="C191" s="28">
        <v>2712.317</v>
      </c>
      <c r="D191" s="2" t="s">
        <v>264</v>
      </c>
      <c r="E191" s="20"/>
      <c r="F191" s="30">
        <f t="shared" si="1"/>
        <v>0.1066418090281793</v>
      </c>
      <c r="G191" s="30"/>
    </row>
    <row r="192" spans="1:7" ht="15" customHeight="1" x14ac:dyDescent="0.25">
      <c r="A192" s="2" t="s">
        <v>857</v>
      </c>
      <c r="B192" s="2" t="s">
        <v>858</v>
      </c>
      <c r="C192" s="28">
        <v>2170.2669999999998</v>
      </c>
      <c r="D192" s="2" t="s">
        <v>264</v>
      </c>
      <c r="E192" s="20"/>
      <c r="F192" s="30">
        <f t="shared" si="1"/>
        <v>8.5329701120539961E-2</v>
      </c>
      <c r="G192" s="30"/>
    </row>
    <row r="193" spans="1:7" ht="15" customHeight="1" x14ac:dyDescent="0.25">
      <c r="A193" s="2" t="s">
        <v>859</v>
      </c>
      <c r="B193" s="2" t="s">
        <v>860</v>
      </c>
      <c r="C193" s="28">
        <v>4322.0959999999995</v>
      </c>
      <c r="D193" s="2" t="s">
        <v>264</v>
      </c>
      <c r="E193" s="20"/>
      <c r="F193" s="30">
        <f t="shared" si="1"/>
        <v>0.16993446423609687</v>
      </c>
      <c r="G193" s="30"/>
    </row>
    <row r="194" spans="1:7" ht="15" hidden="1" customHeight="1" outlineLevel="1" x14ac:dyDescent="0.25">
      <c r="A194" s="2" t="s">
        <v>861</v>
      </c>
      <c r="B194" s="2" t="s">
        <v>748</v>
      </c>
      <c r="C194" s="28" t="s">
        <v>817</v>
      </c>
      <c r="D194" s="2" t="s">
        <v>264</v>
      </c>
      <c r="E194" s="20"/>
      <c r="F194" s="30" t="str">
        <f t="shared" si="1"/>
        <v/>
      </c>
      <c r="G194" s="30"/>
    </row>
    <row r="195" spans="1:7" ht="15" hidden="1" customHeight="1" outlineLevel="1" x14ac:dyDescent="0.25">
      <c r="A195" s="2" t="s">
        <v>862</v>
      </c>
      <c r="B195" s="2" t="s">
        <v>748</v>
      </c>
      <c r="C195" s="28" t="s">
        <v>817</v>
      </c>
      <c r="D195" s="2" t="s">
        <v>264</v>
      </c>
      <c r="E195" s="20"/>
      <c r="F195" s="30" t="str">
        <f t="shared" si="1"/>
        <v/>
      </c>
      <c r="G195" s="30"/>
    </row>
    <row r="196" spans="1:7" ht="15" hidden="1" customHeight="1" outlineLevel="1" x14ac:dyDescent="0.25">
      <c r="A196" s="2" t="s">
        <v>863</v>
      </c>
      <c r="B196" s="2" t="s">
        <v>748</v>
      </c>
      <c r="C196" s="28" t="s">
        <v>817</v>
      </c>
      <c r="D196" s="2" t="s">
        <v>264</v>
      </c>
      <c r="E196" s="20"/>
      <c r="F196" s="30" t="str">
        <f t="shared" si="1"/>
        <v/>
      </c>
      <c r="G196" s="30"/>
    </row>
    <row r="197" spans="1:7" ht="15" hidden="1" customHeight="1" outlineLevel="1" x14ac:dyDescent="0.25">
      <c r="A197" s="2" t="s">
        <v>864</v>
      </c>
      <c r="B197" s="2" t="s">
        <v>748</v>
      </c>
      <c r="C197" s="28" t="s">
        <v>817</v>
      </c>
      <c r="D197" s="2" t="s">
        <v>264</v>
      </c>
      <c r="E197" s="20"/>
      <c r="F197" s="30" t="str">
        <f t="shared" si="1"/>
        <v/>
      </c>
      <c r="G197" s="30"/>
    </row>
    <row r="198" spans="1:7" ht="15" hidden="1" customHeight="1" outlineLevel="1" x14ac:dyDescent="0.25">
      <c r="A198" s="2" t="s">
        <v>865</v>
      </c>
      <c r="B198" s="2" t="s">
        <v>748</v>
      </c>
      <c r="C198" s="28" t="s">
        <v>817</v>
      </c>
      <c r="D198" s="2" t="s">
        <v>264</v>
      </c>
      <c r="E198" s="20"/>
      <c r="F198" s="30" t="str">
        <f t="shared" si="1"/>
        <v/>
      </c>
      <c r="G198" s="30"/>
    </row>
    <row r="199" spans="1:7" ht="15" hidden="1" customHeight="1" outlineLevel="1" x14ac:dyDescent="0.25">
      <c r="A199" s="2" t="s">
        <v>866</v>
      </c>
      <c r="B199" s="2" t="s">
        <v>748</v>
      </c>
      <c r="C199" s="28" t="s">
        <v>817</v>
      </c>
      <c r="D199" s="2" t="s">
        <v>264</v>
      </c>
      <c r="F199" s="30" t="str">
        <f t="shared" si="1"/>
        <v/>
      </c>
      <c r="G199" s="30"/>
    </row>
    <row r="200" spans="1:7" ht="15" hidden="1" customHeight="1" outlineLevel="1" x14ac:dyDescent="0.25">
      <c r="A200" s="2" t="s">
        <v>867</v>
      </c>
      <c r="B200" s="2" t="s">
        <v>748</v>
      </c>
      <c r="C200" s="28" t="s">
        <v>817</v>
      </c>
      <c r="D200" s="2" t="s">
        <v>264</v>
      </c>
      <c r="F200" s="30" t="str">
        <f t="shared" si="1"/>
        <v/>
      </c>
      <c r="G200" s="30"/>
    </row>
    <row r="201" spans="1:7" ht="15" hidden="1" customHeight="1" outlineLevel="1" x14ac:dyDescent="0.25">
      <c r="A201" s="2" t="s">
        <v>868</v>
      </c>
      <c r="B201" s="2" t="s">
        <v>748</v>
      </c>
      <c r="C201" s="28" t="s">
        <v>817</v>
      </c>
      <c r="D201" s="2" t="s">
        <v>264</v>
      </c>
      <c r="F201" s="30" t="str">
        <f t="shared" si="1"/>
        <v/>
      </c>
      <c r="G201" s="30"/>
    </row>
    <row r="202" spans="1:7" ht="15" hidden="1" customHeight="1" outlineLevel="1" x14ac:dyDescent="0.25">
      <c r="A202" s="2" t="s">
        <v>869</v>
      </c>
      <c r="B202" s="2" t="s">
        <v>748</v>
      </c>
      <c r="C202" s="28" t="s">
        <v>817</v>
      </c>
      <c r="D202" s="2" t="s">
        <v>264</v>
      </c>
      <c r="F202" s="30" t="str">
        <f t="shared" si="1"/>
        <v/>
      </c>
      <c r="G202" s="30"/>
    </row>
    <row r="203" spans="1:7" ht="15" hidden="1" customHeight="1" outlineLevel="1" x14ac:dyDescent="0.25">
      <c r="A203" s="2" t="s">
        <v>870</v>
      </c>
      <c r="B203" s="2" t="s">
        <v>748</v>
      </c>
      <c r="C203" s="28" t="s">
        <v>817</v>
      </c>
      <c r="D203" s="2" t="s">
        <v>264</v>
      </c>
      <c r="F203" s="30" t="str">
        <f t="shared" si="1"/>
        <v/>
      </c>
      <c r="G203" s="30"/>
    </row>
    <row r="204" spans="1:7" ht="15" hidden="1" customHeight="1" outlineLevel="1" x14ac:dyDescent="0.25">
      <c r="A204" s="2" t="s">
        <v>871</v>
      </c>
      <c r="B204" s="2" t="s">
        <v>748</v>
      </c>
      <c r="C204" s="28" t="s">
        <v>817</v>
      </c>
      <c r="D204" s="2" t="s">
        <v>264</v>
      </c>
      <c r="F204" s="30" t="str">
        <f t="shared" si="1"/>
        <v/>
      </c>
      <c r="G204" s="30"/>
    </row>
    <row r="205" spans="1:7" ht="15" hidden="1" customHeight="1" outlineLevel="1" x14ac:dyDescent="0.25">
      <c r="A205" s="2" t="s">
        <v>872</v>
      </c>
      <c r="B205" s="2" t="s">
        <v>748</v>
      </c>
      <c r="C205" s="28" t="s">
        <v>817</v>
      </c>
      <c r="D205" s="2" t="s">
        <v>264</v>
      </c>
      <c r="F205" s="30" t="str">
        <f t="shared" si="1"/>
        <v/>
      </c>
      <c r="G205" s="30"/>
    </row>
    <row r="206" spans="1:7" ht="15" hidden="1" customHeight="1" outlineLevel="1" x14ac:dyDescent="0.25">
      <c r="A206" s="2" t="s">
        <v>873</v>
      </c>
      <c r="B206" s="2" t="s">
        <v>748</v>
      </c>
      <c r="C206" s="28" t="s">
        <v>817</v>
      </c>
      <c r="D206" s="2" t="s">
        <v>264</v>
      </c>
      <c r="E206" s="35"/>
      <c r="F206" s="30" t="str">
        <f t="shared" si="1"/>
        <v/>
      </c>
      <c r="G206" s="30"/>
    </row>
    <row r="207" spans="1:7" ht="15" hidden="1" customHeight="1" outlineLevel="1" x14ac:dyDescent="0.25">
      <c r="A207" s="2" t="s">
        <v>874</v>
      </c>
      <c r="B207" s="2" t="s">
        <v>748</v>
      </c>
      <c r="C207" s="28" t="s">
        <v>817</v>
      </c>
      <c r="D207" s="2" t="s">
        <v>264</v>
      </c>
      <c r="E207" s="35"/>
      <c r="F207" s="30" t="str">
        <f t="shared" si="1"/>
        <v/>
      </c>
      <c r="G207" s="30"/>
    </row>
    <row r="208" spans="1:7" ht="15" hidden="1" customHeight="1" outlineLevel="1" x14ac:dyDescent="0.25">
      <c r="A208" s="2" t="s">
        <v>875</v>
      </c>
      <c r="B208" s="2" t="s">
        <v>748</v>
      </c>
      <c r="C208" s="28" t="s">
        <v>817</v>
      </c>
      <c r="D208" s="2" t="s">
        <v>264</v>
      </c>
      <c r="E208" s="35"/>
      <c r="F208" s="30" t="str">
        <f t="shared" si="1"/>
        <v/>
      </c>
      <c r="G208" s="30"/>
    </row>
    <row r="209" spans="1:7" ht="15" hidden="1" customHeight="1" outlineLevel="1" x14ac:dyDescent="0.25">
      <c r="A209" s="2" t="s">
        <v>876</v>
      </c>
      <c r="B209" s="2" t="s">
        <v>748</v>
      </c>
      <c r="C209" s="28" t="s">
        <v>817</v>
      </c>
      <c r="D209" s="2" t="s">
        <v>264</v>
      </c>
      <c r="E209" s="35"/>
      <c r="F209" s="30" t="str">
        <f t="shared" si="1"/>
        <v/>
      </c>
      <c r="G209" s="30"/>
    </row>
    <row r="210" spans="1:7" ht="15" hidden="1" customHeight="1" outlineLevel="1" x14ac:dyDescent="0.25">
      <c r="A210" s="2" t="s">
        <v>877</v>
      </c>
      <c r="B210" s="2" t="s">
        <v>748</v>
      </c>
      <c r="C210" s="28" t="s">
        <v>817</v>
      </c>
      <c r="D210" s="2" t="s">
        <v>264</v>
      </c>
      <c r="E210" s="35"/>
      <c r="F210" s="30" t="str">
        <f t="shared" si="1"/>
        <v/>
      </c>
      <c r="G210" s="30"/>
    </row>
    <row r="211" spans="1:7" ht="15" hidden="1" customHeight="1" outlineLevel="1" x14ac:dyDescent="0.25">
      <c r="A211" s="2" t="s">
        <v>878</v>
      </c>
      <c r="B211" s="2" t="s">
        <v>748</v>
      </c>
      <c r="C211" s="28" t="s">
        <v>817</v>
      </c>
      <c r="D211" s="2" t="s">
        <v>264</v>
      </c>
      <c r="E211" s="35"/>
      <c r="F211" s="30" t="str">
        <f t="shared" si="1"/>
        <v/>
      </c>
      <c r="G211" s="30"/>
    </row>
    <row r="212" spans="1:7" ht="15" hidden="1" customHeight="1" outlineLevel="1" x14ac:dyDescent="0.25">
      <c r="A212" s="2" t="s">
        <v>879</v>
      </c>
      <c r="B212" s="2" t="s">
        <v>748</v>
      </c>
      <c r="C212" s="28" t="s">
        <v>817</v>
      </c>
      <c r="D212" s="2" t="s">
        <v>264</v>
      </c>
      <c r="E212" s="35"/>
      <c r="F212" s="30" t="str">
        <f t="shared" si="1"/>
        <v/>
      </c>
      <c r="G212" s="30"/>
    </row>
    <row r="213" spans="1:7" ht="15" hidden="1" customHeight="1" outlineLevel="1" x14ac:dyDescent="0.25">
      <c r="A213" s="2" t="s">
        <v>880</v>
      </c>
      <c r="B213" s="2" t="s">
        <v>748</v>
      </c>
      <c r="C213" s="28" t="s">
        <v>817</v>
      </c>
      <c r="D213" s="2" t="s">
        <v>264</v>
      </c>
      <c r="E213" s="35"/>
      <c r="F213" s="30" t="str">
        <f t="shared" si="1"/>
        <v/>
      </c>
      <c r="G213" s="30"/>
    </row>
    <row r="214" spans="1:7" ht="15" customHeight="1" x14ac:dyDescent="0.25">
      <c r="A214" s="2" t="s">
        <v>881</v>
      </c>
      <c r="B214" s="33" t="s">
        <v>189</v>
      </c>
      <c r="C214" s="28">
        <f>SUM(C190:C193)</f>
        <v>25433.898999999998</v>
      </c>
      <c r="D214" s="2">
        <v>0</v>
      </c>
      <c r="E214" s="35"/>
      <c r="F214" s="68">
        <f>SUM(F190:F213)</f>
        <v>1</v>
      </c>
      <c r="G214" s="35">
        <v>0</v>
      </c>
    </row>
    <row r="215" spans="1:7" ht="15" customHeight="1" x14ac:dyDescent="0.25">
      <c r="A215" s="24"/>
      <c r="B215" s="59" t="s">
        <v>882</v>
      </c>
      <c r="C215" s="24" t="s">
        <v>846</v>
      </c>
      <c r="D215" s="24" t="s">
        <v>847</v>
      </c>
      <c r="E215" s="26"/>
      <c r="F215" s="24" t="s">
        <v>848</v>
      </c>
      <c r="G215" s="24" t="s">
        <v>849</v>
      </c>
    </row>
    <row r="216" spans="1:7" ht="14.85" customHeight="1" x14ac:dyDescent="0.25">
      <c r="A216" s="2" t="s">
        <v>883</v>
      </c>
      <c r="B216" s="2" t="s">
        <v>884</v>
      </c>
      <c r="C216" s="30">
        <v>0.52</v>
      </c>
      <c r="G216" s="2"/>
    </row>
    <row r="217" spans="1:7" ht="15" customHeight="1" x14ac:dyDescent="0.25">
      <c r="G217" s="2"/>
    </row>
    <row r="218" spans="1:7" ht="15" customHeight="1" x14ac:dyDescent="0.25">
      <c r="B218" s="20" t="s">
        <v>885</v>
      </c>
      <c r="G218" s="2"/>
    </row>
    <row r="219" spans="1:7" ht="14.1" customHeight="1" x14ac:dyDescent="0.25">
      <c r="A219" s="2" t="s">
        <v>886</v>
      </c>
      <c r="B219" s="2" t="s">
        <v>887</v>
      </c>
      <c r="C219" s="28">
        <v>4381</v>
      </c>
      <c r="D219" s="2" t="s">
        <v>264</v>
      </c>
      <c r="F219" s="30">
        <f>C219/$C$227</f>
        <v>0.17225042845377347</v>
      </c>
      <c r="G219" s="30"/>
    </row>
    <row r="220" spans="1:7" ht="14.1" customHeight="1" x14ac:dyDescent="0.25">
      <c r="A220" s="2" t="s">
        <v>888</v>
      </c>
      <c r="B220" s="2" t="s">
        <v>889</v>
      </c>
      <c r="C220" s="28">
        <v>3376.1</v>
      </c>
      <c r="D220" s="2" t="s">
        <v>264</v>
      </c>
      <c r="F220" s="30">
        <f>C220/$C$227</f>
        <v>0.13274016697164678</v>
      </c>
      <c r="G220" s="30"/>
    </row>
    <row r="221" spans="1:7" ht="14.1" customHeight="1" x14ac:dyDescent="0.25">
      <c r="A221" s="2" t="s">
        <v>890</v>
      </c>
      <c r="B221" s="2" t="s">
        <v>891</v>
      </c>
      <c r="C221" s="28">
        <v>17676.798999999999</v>
      </c>
      <c r="D221" s="2" t="s">
        <v>264</v>
      </c>
      <c r="F221" s="30">
        <f>C221/$C$227</f>
        <v>0.69500940457457983</v>
      </c>
      <c r="G221" s="30"/>
    </row>
    <row r="222" spans="1:7" ht="15" customHeight="1" x14ac:dyDescent="0.25">
      <c r="A222" s="2" t="s">
        <v>892</v>
      </c>
      <c r="B222" s="2" t="s">
        <v>893</v>
      </c>
      <c r="C222" s="2" t="s">
        <v>167</v>
      </c>
      <c r="D222" s="2" t="s">
        <v>167</v>
      </c>
      <c r="F222" s="30" t="s">
        <v>167</v>
      </c>
      <c r="G222" s="30"/>
    </row>
    <row r="223" spans="1:7" ht="15" customHeight="1" x14ac:dyDescent="0.25">
      <c r="A223" s="2" t="s">
        <v>894</v>
      </c>
      <c r="B223" s="2" t="s">
        <v>895</v>
      </c>
      <c r="C223" s="2" t="s">
        <v>167</v>
      </c>
      <c r="D223" s="2" t="s">
        <v>167</v>
      </c>
      <c r="F223" s="30" t="s">
        <v>167</v>
      </c>
      <c r="G223" s="30"/>
    </row>
    <row r="224" spans="1:7" ht="15" customHeight="1" x14ac:dyDescent="0.25">
      <c r="A224" s="2" t="s">
        <v>896</v>
      </c>
      <c r="B224" s="2" t="s">
        <v>897</v>
      </c>
      <c r="C224" s="2" t="s">
        <v>167</v>
      </c>
      <c r="D224" s="2" t="s">
        <v>167</v>
      </c>
      <c r="F224" s="30" t="s">
        <v>167</v>
      </c>
      <c r="G224" s="30"/>
    </row>
    <row r="225" spans="1:7" ht="15" customHeight="1" x14ac:dyDescent="0.25">
      <c r="A225" s="2" t="s">
        <v>898</v>
      </c>
      <c r="B225" s="2" t="s">
        <v>899</v>
      </c>
      <c r="C225" s="2" t="s">
        <v>167</v>
      </c>
      <c r="D225" s="2" t="s">
        <v>167</v>
      </c>
      <c r="F225" s="30" t="s">
        <v>167</v>
      </c>
      <c r="G225" s="30"/>
    </row>
    <row r="226" spans="1:7" ht="15" customHeight="1" x14ac:dyDescent="0.25">
      <c r="A226" s="2" t="s">
        <v>900</v>
      </c>
      <c r="B226" s="2" t="s">
        <v>901</v>
      </c>
      <c r="C226" s="2" t="s">
        <v>167</v>
      </c>
      <c r="D226" s="2" t="s">
        <v>167</v>
      </c>
      <c r="F226" s="30" t="s">
        <v>167</v>
      </c>
      <c r="G226" s="30"/>
    </row>
    <row r="227" spans="1:7" ht="14.1" customHeight="1" x14ac:dyDescent="0.25">
      <c r="A227" s="2" t="s">
        <v>902</v>
      </c>
      <c r="B227" s="33" t="s">
        <v>189</v>
      </c>
      <c r="C227" s="28">
        <f>SUM(C219:C226)</f>
        <v>25433.898999999998</v>
      </c>
      <c r="D227" s="2">
        <v>0</v>
      </c>
      <c r="F227" s="30">
        <f>C227/$C$227</f>
        <v>1</v>
      </c>
      <c r="G227" s="35">
        <v>0</v>
      </c>
    </row>
    <row r="228" spans="1:7" ht="15" hidden="1" customHeight="1" outlineLevel="1" x14ac:dyDescent="0.25">
      <c r="A228" s="2" t="s">
        <v>903</v>
      </c>
      <c r="B228" s="34" t="s">
        <v>904</v>
      </c>
      <c r="F228" s="30">
        <v>0</v>
      </c>
      <c r="G228" s="30"/>
    </row>
    <row r="229" spans="1:7" ht="15" hidden="1" customHeight="1" outlineLevel="1" x14ac:dyDescent="0.25">
      <c r="A229" s="2" t="s">
        <v>905</v>
      </c>
      <c r="B229" s="34" t="s">
        <v>906</v>
      </c>
      <c r="F229" s="30">
        <v>0</v>
      </c>
      <c r="G229" s="30"/>
    </row>
    <row r="230" spans="1:7" ht="15" hidden="1" customHeight="1" outlineLevel="1" x14ac:dyDescent="0.25">
      <c r="A230" s="2" t="s">
        <v>907</v>
      </c>
      <c r="B230" s="34" t="s">
        <v>908</v>
      </c>
      <c r="F230" s="30">
        <v>0</v>
      </c>
      <c r="G230" s="30"/>
    </row>
    <row r="231" spans="1:7" ht="15" hidden="1" customHeight="1" outlineLevel="1" x14ac:dyDescent="0.25">
      <c r="A231" s="2" t="s">
        <v>909</v>
      </c>
      <c r="B231" s="34" t="s">
        <v>910</v>
      </c>
      <c r="F231" s="30">
        <v>0</v>
      </c>
      <c r="G231" s="30"/>
    </row>
    <row r="232" spans="1:7" ht="15" hidden="1" customHeight="1" outlineLevel="1" x14ac:dyDescent="0.25">
      <c r="A232" s="2" t="s">
        <v>911</v>
      </c>
      <c r="B232" s="34" t="s">
        <v>912</v>
      </c>
      <c r="F232" s="30">
        <v>0</v>
      </c>
      <c r="G232" s="30"/>
    </row>
    <row r="233" spans="1:7" ht="15" hidden="1" customHeight="1" outlineLevel="1" x14ac:dyDescent="0.25">
      <c r="A233" s="2" t="s">
        <v>913</v>
      </c>
      <c r="B233" s="34" t="s">
        <v>914</v>
      </c>
      <c r="F233" s="30">
        <v>0</v>
      </c>
      <c r="G233" s="30"/>
    </row>
    <row r="234" spans="1:7" ht="15" hidden="1" customHeight="1" outlineLevel="1" x14ac:dyDescent="0.25">
      <c r="A234" s="2" t="s">
        <v>915</v>
      </c>
      <c r="B234" s="34"/>
      <c r="F234" s="30"/>
      <c r="G234" s="30"/>
    </row>
    <row r="235" spans="1:7" ht="15" hidden="1" customHeight="1" outlineLevel="1" x14ac:dyDescent="0.25">
      <c r="A235" s="2" t="s">
        <v>916</v>
      </c>
      <c r="B235" s="34"/>
      <c r="F235" s="30"/>
      <c r="G235" s="30"/>
    </row>
    <row r="236" spans="1:7" ht="15" hidden="1" customHeight="1" outlineLevel="1" x14ac:dyDescent="0.25">
      <c r="A236" s="2" t="s">
        <v>917</v>
      </c>
      <c r="B236" s="34"/>
      <c r="F236" s="30"/>
      <c r="G236" s="30"/>
    </row>
    <row r="237" spans="1:7" ht="15" customHeight="1" x14ac:dyDescent="0.25">
      <c r="A237" s="24"/>
      <c r="B237" s="59" t="s">
        <v>918</v>
      </c>
      <c r="C237" s="24" t="s">
        <v>846</v>
      </c>
      <c r="D237" s="24" t="s">
        <v>847</v>
      </c>
      <c r="E237" s="26"/>
      <c r="F237" s="24" t="s">
        <v>848</v>
      </c>
      <c r="G237" s="24" t="s">
        <v>849</v>
      </c>
    </row>
    <row r="238" spans="1:7" ht="15" customHeight="1" x14ac:dyDescent="0.25">
      <c r="A238" s="2" t="s">
        <v>919</v>
      </c>
      <c r="B238" s="2" t="s">
        <v>884</v>
      </c>
      <c r="C238" s="30" t="s">
        <v>167</v>
      </c>
      <c r="G238" s="2"/>
    </row>
    <row r="239" spans="1:7" ht="15" customHeight="1" x14ac:dyDescent="0.25">
      <c r="G239" s="2"/>
    </row>
    <row r="240" spans="1:7" ht="15" customHeight="1" x14ac:dyDescent="0.25">
      <c r="B240" s="2" t="s">
        <v>920</v>
      </c>
      <c r="G240" s="2"/>
    </row>
    <row r="241" spans="1:7" ht="15" customHeight="1" x14ac:dyDescent="0.25">
      <c r="A241" s="2" t="s">
        <v>921</v>
      </c>
      <c r="B241" s="2" t="s">
        <v>887</v>
      </c>
      <c r="C241" s="2" t="s">
        <v>167</v>
      </c>
      <c r="D241" s="2" t="s">
        <v>167</v>
      </c>
      <c r="F241" s="30"/>
      <c r="G241" s="30"/>
    </row>
    <row r="242" spans="1:7" ht="15" customHeight="1" x14ac:dyDescent="0.25">
      <c r="A242" s="2" t="s">
        <v>922</v>
      </c>
      <c r="B242" s="2" t="s">
        <v>889</v>
      </c>
      <c r="C242" s="2" t="s">
        <v>167</v>
      </c>
      <c r="D242" s="2" t="s">
        <v>167</v>
      </c>
      <c r="F242" s="30"/>
      <c r="G242" s="30"/>
    </row>
    <row r="243" spans="1:7" ht="15" customHeight="1" x14ac:dyDescent="0.25">
      <c r="A243" s="2" t="s">
        <v>923</v>
      </c>
      <c r="B243" s="2" t="s">
        <v>891</v>
      </c>
      <c r="C243" s="2" t="s">
        <v>167</v>
      </c>
      <c r="D243" s="2" t="s">
        <v>167</v>
      </c>
      <c r="F243" s="30"/>
      <c r="G243" s="30"/>
    </row>
    <row r="244" spans="1:7" ht="15" customHeight="1" x14ac:dyDescent="0.25">
      <c r="A244" s="2" t="s">
        <v>924</v>
      </c>
      <c r="B244" s="2" t="s">
        <v>893</v>
      </c>
      <c r="C244" s="2" t="s">
        <v>167</v>
      </c>
      <c r="D244" s="2" t="s">
        <v>167</v>
      </c>
      <c r="F244" s="30"/>
      <c r="G244" s="30"/>
    </row>
    <row r="245" spans="1:7" ht="15" customHeight="1" x14ac:dyDescent="0.25">
      <c r="A245" s="2" t="s">
        <v>925</v>
      </c>
      <c r="B245" s="2" t="s">
        <v>895</v>
      </c>
      <c r="C245" s="2" t="s">
        <v>167</v>
      </c>
      <c r="D245" s="2" t="s">
        <v>167</v>
      </c>
      <c r="F245" s="30"/>
      <c r="G245" s="30"/>
    </row>
    <row r="246" spans="1:7" ht="15" customHeight="1" x14ac:dyDescent="0.25">
      <c r="A246" s="2" t="s">
        <v>926</v>
      </c>
      <c r="B246" s="2" t="s">
        <v>897</v>
      </c>
      <c r="C246" s="2" t="s">
        <v>167</v>
      </c>
      <c r="D246" s="2" t="s">
        <v>167</v>
      </c>
      <c r="F246" s="30"/>
      <c r="G246" s="30"/>
    </row>
    <row r="247" spans="1:7" ht="15" customHeight="1" x14ac:dyDescent="0.25">
      <c r="A247" s="2" t="s">
        <v>927</v>
      </c>
      <c r="B247" s="2" t="s">
        <v>899</v>
      </c>
      <c r="C247" s="2" t="s">
        <v>167</v>
      </c>
      <c r="D247" s="2" t="s">
        <v>167</v>
      </c>
      <c r="F247" s="30"/>
      <c r="G247" s="30"/>
    </row>
    <row r="248" spans="1:7" ht="15" customHeight="1" x14ac:dyDescent="0.25">
      <c r="A248" s="2" t="s">
        <v>928</v>
      </c>
      <c r="B248" s="2" t="s">
        <v>901</v>
      </c>
      <c r="C248" s="2" t="s">
        <v>167</v>
      </c>
      <c r="D248" s="2" t="s">
        <v>167</v>
      </c>
      <c r="F248" s="30"/>
      <c r="G248" s="30"/>
    </row>
    <row r="249" spans="1:7" ht="15" customHeight="1" x14ac:dyDescent="0.25">
      <c r="A249" s="2" t="s">
        <v>929</v>
      </c>
      <c r="B249" s="33" t="s">
        <v>189</v>
      </c>
      <c r="C249" s="2">
        <v>0</v>
      </c>
      <c r="D249" s="2">
        <v>0</v>
      </c>
      <c r="F249" s="41">
        <v>0</v>
      </c>
      <c r="G249" s="41">
        <v>0</v>
      </c>
    </row>
    <row r="250" spans="1:7" ht="15" hidden="1" customHeight="1" outlineLevel="1" x14ac:dyDescent="0.25">
      <c r="A250" s="2" t="s">
        <v>930</v>
      </c>
      <c r="B250" s="34" t="s">
        <v>904</v>
      </c>
      <c r="F250" s="30"/>
      <c r="G250" s="30"/>
    </row>
    <row r="251" spans="1:7" ht="15" hidden="1" customHeight="1" outlineLevel="1" x14ac:dyDescent="0.25">
      <c r="A251" s="2" t="s">
        <v>931</v>
      </c>
      <c r="B251" s="34" t="s">
        <v>906</v>
      </c>
      <c r="F251" s="30"/>
      <c r="G251" s="30"/>
    </row>
    <row r="252" spans="1:7" ht="15" hidden="1" customHeight="1" outlineLevel="1" x14ac:dyDescent="0.25">
      <c r="A252" s="2" t="s">
        <v>932</v>
      </c>
      <c r="B252" s="34" t="s">
        <v>908</v>
      </c>
      <c r="F252" s="30"/>
      <c r="G252" s="30"/>
    </row>
    <row r="253" spans="1:7" ht="15" hidden="1" customHeight="1" outlineLevel="1" x14ac:dyDescent="0.25">
      <c r="A253" s="2" t="s">
        <v>933</v>
      </c>
      <c r="B253" s="34" t="s">
        <v>910</v>
      </c>
      <c r="F253" s="30"/>
      <c r="G253" s="30"/>
    </row>
    <row r="254" spans="1:7" ht="15" hidden="1" customHeight="1" outlineLevel="1" x14ac:dyDescent="0.25">
      <c r="A254" s="2" t="s">
        <v>934</v>
      </c>
      <c r="B254" s="34" t="s">
        <v>912</v>
      </c>
      <c r="F254" s="30"/>
      <c r="G254" s="30"/>
    </row>
    <row r="255" spans="1:7" ht="15" hidden="1" customHeight="1" outlineLevel="1" x14ac:dyDescent="0.25">
      <c r="A255" s="2" t="s">
        <v>935</v>
      </c>
      <c r="B255" s="34" t="s">
        <v>914</v>
      </c>
      <c r="F255" s="30"/>
      <c r="G255" s="30"/>
    </row>
    <row r="256" spans="1:7" ht="15" hidden="1" customHeight="1" outlineLevel="1" x14ac:dyDescent="0.25">
      <c r="A256" s="2" t="s">
        <v>936</v>
      </c>
      <c r="B256" s="34"/>
      <c r="F256" s="30"/>
      <c r="G256" s="30"/>
    </row>
    <row r="257" spans="1:7" ht="15" hidden="1" customHeight="1" outlineLevel="1" x14ac:dyDescent="0.25">
      <c r="A257" s="2" t="s">
        <v>937</v>
      </c>
      <c r="B257" s="34"/>
      <c r="F257" s="30"/>
      <c r="G257" s="30"/>
    </row>
    <row r="258" spans="1:7" ht="15" hidden="1" customHeight="1" outlineLevel="1" x14ac:dyDescent="0.25">
      <c r="A258" s="2" t="s">
        <v>938</v>
      </c>
      <c r="B258" s="34"/>
      <c r="F258" s="30"/>
      <c r="G258" s="30"/>
    </row>
    <row r="259" spans="1:7" ht="15" customHeight="1" x14ac:dyDescent="0.25">
      <c r="A259" s="24"/>
      <c r="B259" s="25" t="s">
        <v>939</v>
      </c>
      <c r="C259" s="24" t="s">
        <v>646</v>
      </c>
      <c r="D259" s="24"/>
      <c r="E259" s="26"/>
      <c r="F259" s="24"/>
      <c r="G259" s="24"/>
    </row>
    <row r="260" spans="1:7" ht="14.1" customHeight="1" x14ac:dyDescent="0.25">
      <c r="A260" s="2" t="s">
        <v>940</v>
      </c>
      <c r="B260" s="2" t="s">
        <v>941</v>
      </c>
      <c r="C260" s="30">
        <v>0.6240776447109313</v>
      </c>
      <c r="D260" s="55"/>
      <c r="E260" s="35"/>
      <c r="F260" s="35"/>
      <c r="G260" s="35"/>
    </row>
    <row r="261" spans="1:7" ht="14.1" customHeight="1" x14ac:dyDescent="0.25">
      <c r="A261" s="2" t="s">
        <v>942</v>
      </c>
      <c r="B261" s="2" t="s">
        <v>943</v>
      </c>
      <c r="C261" s="2" t="s">
        <v>264</v>
      </c>
      <c r="D261" s="55"/>
      <c r="E261" s="35"/>
      <c r="F261" s="35"/>
    </row>
    <row r="262" spans="1:7" ht="14.1" customHeight="1" x14ac:dyDescent="0.25">
      <c r="A262" s="2" t="s">
        <v>944</v>
      </c>
      <c r="B262" s="2" t="s">
        <v>945</v>
      </c>
      <c r="C262" s="2" t="s">
        <v>264</v>
      </c>
      <c r="D262" s="55"/>
      <c r="E262" s="35"/>
      <c r="F262" s="35"/>
    </row>
    <row r="263" spans="1:7" ht="14.1" customHeight="1" x14ac:dyDescent="0.25">
      <c r="A263" s="2" t="s">
        <v>946</v>
      </c>
      <c r="B263" s="2" t="s">
        <v>947</v>
      </c>
      <c r="C263" s="2" t="s">
        <v>264</v>
      </c>
      <c r="D263" s="55"/>
      <c r="E263" s="35"/>
      <c r="F263" s="35"/>
    </row>
    <row r="264" spans="1:7" ht="14.1" customHeight="1" x14ac:dyDescent="0.25">
      <c r="A264" s="4" t="s">
        <v>948</v>
      </c>
      <c r="B264" s="2" t="s">
        <v>331</v>
      </c>
      <c r="C264" s="30">
        <f>1-C260</f>
        <v>0.3759223552890687</v>
      </c>
      <c r="D264" s="55"/>
      <c r="E264" s="35"/>
      <c r="F264" s="35"/>
    </row>
    <row r="265" spans="1:7" ht="15" hidden="1" customHeight="1" outlineLevel="1" x14ac:dyDescent="0.25">
      <c r="A265" s="2" t="s">
        <v>949</v>
      </c>
      <c r="B265" s="34" t="s">
        <v>950</v>
      </c>
      <c r="E265" s="35"/>
      <c r="F265" s="35"/>
    </row>
    <row r="266" spans="1:7" ht="15" hidden="1" customHeight="1" outlineLevel="1" x14ac:dyDescent="0.25">
      <c r="A266" s="2" t="s">
        <v>951</v>
      </c>
      <c r="B266" s="34" t="s">
        <v>952</v>
      </c>
      <c r="E266" s="35"/>
      <c r="F266" s="35"/>
    </row>
    <row r="267" spans="1:7" ht="14.1" hidden="1" customHeight="1" outlineLevel="1" x14ac:dyDescent="0.25">
      <c r="A267" s="2" t="s">
        <v>953</v>
      </c>
      <c r="B267" s="34" t="s">
        <v>954</v>
      </c>
      <c r="C267" s="30">
        <v>0.211004388532474</v>
      </c>
      <c r="E267" s="35"/>
      <c r="F267" s="35"/>
    </row>
    <row r="268" spans="1:7" ht="14.1" hidden="1" customHeight="1" outlineLevel="1" x14ac:dyDescent="0.25">
      <c r="A268" s="2" t="s">
        <v>955</v>
      </c>
      <c r="B268" s="34" t="s">
        <v>956</v>
      </c>
      <c r="C268" s="30">
        <v>7.3642513551700178E-4</v>
      </c>
      <c r="E268" s="35"/>
      <c r="F268" s="35"/>
    </row>
    <row r="269" spans="1:7" ht="14.1" hidden="1" customHeight="1" outlineLevel="1" x14ac:dyDescent="0.25">
      <c r="A269" s="2" t="s">
        <v>957</v>
      </c>
      <c r="B269" s="34" t="s">
        <v>958</v>
      </c>
      <c r="C269" s="30">
        <v>3.7406753791720497E-5</v>
      </c>
      <c r="E269" s="35"/>
      <c r="F269" s="35"/>
    </row>
    <row r="270" spans="1:7" ht="15" hidden="1" customHeight="1" outlineLevel="1" x14ac:dyDescent="0.25">
      <c r="A270" s="2" t="s">
        <v>959</v>
      </c>
      <c r="B270" s="34" t="s">
        <v>191</v>
      </c>
      <c r="E270" s="35"/>
      <c r="F270" s="35"/>
    </row>
    <row r="271" spans="1:7" ht="15" hidden="1" customHeight="1" outlineLevel="1" x14ac:dyDescent="0.25">
      <c r="A271" s="2" t="s">
        <v>960</v>
      </c>
      <c r="B271" s="34" t="s">
        <v>191</v>
      </c>
      <c r="E271" s="35"/>
      <c r="F271" s="35"/>
    </row>
    <row r="272" spans="1:7" ht="15" hidden="1" customHeight="1" outlineLevel="1" x14ac:dyDescent="0.25">
      <c r="A272" s="2" t="s">
        <v>961</v>
      </c>
      <c r="B272" s="34" t="s">
        <v>191</v>
      </c>
      <c r="E272" s="35"/>
      <c r="F272" s="35"/>
    </row>
    <row r="273" spans="1:7" ht="15" hidden="1" customHeight="1" outlineLevel="1" x14ac:dyDescent="0.25">
      <c r="A273" s="2" t="s">
        <v>962</v>
      </c>
      <c r="B273" s="34" t="s">
        <v>191</v>
      </c>
      <c r="E273" s="35"/>
      <c r="F273" s="35"/>
    </row>
    <row r="274" spans="1:7" ht="15" hidden="1" customHeight="1" outlineLevel="1" x14ac:dyDescent="0.25">
      <c r="A274" s="2" t="s">
        <v>963</v>
      </c>
      <c r="B274" s="34" t="s">
        <v>191</v>
      </c>
      <c r="E274" s="35"/>
      <c r="F274" s="35"/>
    </row>
    <row r="275" spans="1:7" ht="15" hidden="1" customHeight="1" outlineLevel="1" x14ac:dyDescent="0.25">
      <c r="A275" s="2" t="s">
        <v>964</v>
      </c>
      <c r="B275" s="34" t="s">
        <v>191</v>
      </c>
      <c r="E275" s="35"/>
      <c r="F275" s="35"/>
    </row>
    <row r="276" spans="1:7" ht="15" customHeight="1" x14ac:dyDescent="0.25">
      <c r="A276" s="24"/>
      <c r="B276" s="25" t="s">
        <v>965</v>
      </c>
      <c r="C276" s="24" t="s">
        <v>646</v>
      </c>
      <c r="D276" s="24"/>
      <c r="E276" s="26"/>
      <c r="F276" s="24"/>
      <c r="G276" s="27"/>
    </row>
    <row r="277" spans="1:7" ht="15" customHeight="1" x14ac:dyDescent="0.25">
      <c r="A277" s="2" t="s">
        <v>966</v>
      </c>
      <c r="B277" s="2" t="s">
        <v>967</v>
      </c>
      <c r="C277" s="2" t="s">
        <v>167</v>
      </c>
      <c r="E277" s="3"/>
      <c r="F277" s="3"/>
    </row>
    <row r="278" spans="1:7" ht="15" customHeight="1" x14ac:dyDescent="0.25">
      <c r="A278" s="2" t="s">
        <v>968</v>
      </c>
      <c r="B278" s="2" t="s">
        <v>969</v>
      </c>
      <c r="C278" s="2" t="s">
        <v>167</v>
      </c>
      <c r="E278" s="3"/>
      <c r="F278" s="3"/>
    </row>
    <row r="279" spans="1:7" ht="15" customHeight="1" x14ac:dyDescent="0.25">
      <c r="A279" s="2" t="s">
        <v>970</v>
      </c>
      <c r="B279" s="2" t="s">
        <v>331</v>
      </c>
      <c r="C279" s="2" t="s">
        <v>167</v>
      </c>
      <c r="E279" s="3"/>
      <c r="F279" s="3"/>
    </row>
    <row r="280" spans="1:7" ht="15" hidden="1" customHeight="1" outlineLevel="1" x14ac:dyDescent="0.25">
      <c r="A280" s="2" t="s">
        <v>971</v>
      </c>
      <c r="E280" s="3"/>
      <c r="F280" s="3"/>
    </row>
    <row r="281" spans="1:7" ht="15" hidden="1" customHeight="1" outlineLevel="1" x14ac:dyDescent="0.25">
      <c r="A281" s="2" t="s">
        <v>972</v>
      </c>
      <c r="E281" s="3"/>
      <c r="F281" s="3"/>
    </row>
    <row r="282" spans="1:7" ht="15" hidden="1" customHeight="1" outlineLevel="1" x14ac:dyDescent="0.25">
      <c r="A282" s="2" t="s">
        <v>973</v>
      </c>
      <c r="E282" s="3"/>
      <c r="F282" s="3"/>
    </row>
    <row r="283" spans="1:7" ht="15" hidden="1" customHeight="1" outlineLevel="1" x14ac:dyDescent="0.25">
      <c r="A283" s="2" t="s">
        <v>974</v>
      </c>
      <c r="E283" s="3"/>
      <c r="F283" s="3"/>
    </row>
    <row r="284" spans="1:7" ht="15" hidden="1" customHeight="1" outlineLevel="1" x14ac:dyDescent="0.25">
      <c r="A284" s="2" t="s">
        <v>975</v>
      </c>
      <c r="E284" s="3"/>
      <c r="F284" s="3"/>
    </row>
    <row r="285" spans="1:7" ht="15" hidden="1" customHeight="1" outlineLevel="1" x14ac:dyDescent="0.25">
      <c r="A285" s="2" t="s">
        <v>976</v>
      </c>
      <c r="E285" s="3"/>
      <c r="F285" s="3"/>
    </row>
    <row r="286" spans="1:7" ht="18.75" customHeight="1" x14ac:dyDescent="0.25">
      <c r="A286" s="63"/>
      <c r="B286" s="64" t="s">
        <v>977</v>
      </c>
      <c r="C286" s="63"/>
      <c r="D286" s="63"/>
      <c r="E286" s="63"/>
      <c r="F286" s="65"/>
      <c r="G286" s="65"/>
    </row>
    <row r="287" spans="1:7" ht="15" customHeight="1" x14ac:dyDescent="0.25">
      <c r="A287" s="24"/>
      <c r="B287" s="25" t="s">
        <v>978</v>
      </c>
      <c r="C287" s="24" t="s">
        <v>846</v>
      </c>
      <c r="D287" s="24" t="s">
        <v>847</v>
      </c>
      <c r="E287" s="24"/>
      <c r="F287" s="24" t="s">
        <v>647</v>
      </c>
      <c r="G287" s="24" t="s">
        <v>849</v>
      </c>
    </row>
    <row r="288" spans="1:7" ht="14.85" customHeight="1" x14ac:dyDescent="0.25">
      <c r="A288" s="2" t="s">
        <v>979</v>
      </c>
      <c r="B288" s="2" t="s">
        <v>851</v>
      </c>
      <c r="C288" s="66">
        <f>C13/D288*1000</f>
        <v>1371.7935506484403</v>
      </c>
      <c r="D288" s="69">
        <f>D28</f>
        <v>2853</v>
      </c>
      <c r="E288" s="20"/>
      <c r="F288" s="36"/>
      <c r="G288" s="36"/>
    </row>
    <row r="289" spans="1:7" ht="15" customHeight="1" x14ac:dyDescent="0.25">
      <c r="A289" s="20"/>
      <c r="D289" s="20"/>
      <c r="E289" s="20"/>
      <c r="F289" s="36"/>
      <c r="G289" s="36"/>
    </row>
    <row r="290" spans="1:7" ht="14.85" customHeight="1" x14ac:dyDescent="0.25">
      <c r="B290" s="2" t="s">
        <v>980</v>
      </c>
      <c r="D290" s="20"/>
      <c r="E290" s="20"/>
      <c r="F290" s="36"/>
      <c r="G290" s="36"/>
    </row>
    <row r="291" spans="1:7" ht="15" customHeight="1" x14ac:dyDescent="0.25">
      <c r="A291" s="2" t="s">
        <v>981</v>
      </c>
      <c r="B291" s="2" t="s">
        <v>748</v>
      </c>
      <c r="C291" s="28" t="s">
        <v>264</v>
      </c>
      <c r="D291" s="2" t="s">
        <v>264</v>
      </c>
      <c r="E291" s="20"/>
      <c r="F291" s="30" t="s">
        <v>982</v>
      </c>
      <c r="G291" s="30"/>
    </row>
    <row r="292" spans="1:7" ht="15" customHeight="1" x14ac:dyDescent="0.25">
      <c r="A292" s="2" t="s">
        <v>983</v>
      </c>
      <c r="B292" s="2" t="s">
        <v>748</v>
      </c>
      <c r="C292" s="28" t="s">
        <v>264</v>
      </c>
      <c r="D292" s="2" t="s">
        <v>264</v>
      </c>
      <c r="E292" s="20"/>
      <c r="F292" s="30"/>
      <c r="G292" s="30"/>
    </row>
    <row r="293" spans="1:7" ht="15" customHeight="1" x14ac:dyDescent="0.25">
      <c r="A293" s="2" t="s">
        <v>984</v>
      </c>
      <c r="B293" s="2" t="s">
        <v>748</v>
      </c>
      <c r="C293" s="28" t="s">
        <v>264</v>
      </c>
      <c r="D293" s="2" t="s">
        <v>264</v>
      </c>
      <c r="E293" s="20"/>
      <c r="F293" s="30"/>
      <c r="G293" s="30"/>
    </row>
    <row r="294" spans="1:7" ht="15" customHeight="1" x14ac:dyDescent="0.25">
      <c r="A294" s="2" t="s">
        <v>985</v>
      </c>
      <c r="B294" s="2" t="s">
        <v>748</v>
      </c>
      <c r="C294" s="28" t="s">
        <v>264</v>
      </c>
      <c r="D294" s="2" t="s">
        <v>264</v>
      </c>
      <c r="E294" s="20"/>
      <c r="F294" s="30"/>
      <c r="G294" s="30"/>
    </row>
    <row r="295" spans="1:7" ht="15" hidden="1" customHeight="1" x14ac:dyDescent="0.25">
      <c r="A295" s="2" t="s">
        <v>986</v>
      </c>
      <c r="B295" s="2" t="s">
        <v>748</v>
      </c>
      <c r="C295" s="28" t="s">
        <v>264</v>
      </c>
      <c r="D295" s="2" t="s">
        <v>264</v>
      </c>
      <c r="E295" s="20"/>
      <c r="F295" s="30"/>
      <c r="G295" s="30"/>
    </row>
    <row r="296" spans="1:7" ht="15" hidden="1" customHeight="1" x14ac:dyDescent="0.25">
      <c r="A296" s="2" t="s">
        <v>987</v>
      </c>
      <c r="B296" s="2" t="s">
        <v>748</v>
      </c>
      <c r="C296" s="28" t="s">
        <v>264</v>
      </c>
      <c r="D296" s="2" t="s">
        <v>264</v>
      </c>
      <c r="E296" s="20"/>
      <c r="F296" s="30"/>
      <c r="G296" s="30"/>
    </row>
    <row r="297" spans="1:7" ht="15" hidden="1" customHeight="1" x14ac:dyDescent="0.25">
      <c r="A297" s="2" t="s">
        <v>988</v>
      </c>
      <c r="B297" s="2" t="s">
        <v>748</v>
      </c>
      <c r="C297" s="28" t="s">
        <v>264</v>
      </c>
      <c r="D297" s="2" t="s">
        <v>264</v>
      </c>
      <c r="E297" s="20"/>
      <c r="F297" s="30"/>
      <c r="G297" s="30"/>
    </row>
    <row r="298" spans="1:7" ht="15" hidden="1" customHeight="1" x14ac:dyDescent="0.25">
      <c r="A298" s="2" t="s">
        <v>989</v>
      </c>
      <c r="B298" s="2" t="s">
        <v>748</v>
      </c>
      <c r="C298" s="28" t="s">
        <v>264</v>
      </c>
      <c r="D298" s="2" t="s">
        <v>264</v>
      </c>
      <c r="E298" s="20"/>
      <c r="F298" s="30"/>
      <c r="G298" s="30"/>
    </row>
    <row r="299" spans="1:7" ht="15" hidden="1" customHeight="1" x14ac:dyDescent="0.25">
      <c r="A299" s="2" t="s">
        <v>990</v>
      </c>
      <c r="B299" s="2" t="s">
        <v>748</v>
      </c>
      <c r="C299" s="28" t="s">
        <v>264</v>
      </c>
      <c r="D299" s="2" t="s">
        <v>264</v>
      </c>
      <c r="E299" s="20"/>
      <c r="F299" s="30"/>
      <c r="G299" s="30"/>
    </row>
    <row r="300" spans="1:7" ht="15" hidden="1" customHeight="1" x14ac:dyDescent="0.25">
      <c r="A300" s="2" t="s">
        <v>991</v>
      </c>
      <c r="B300" s="2" t="s">
        <v>748</v>
      </c>
      <c r="C300" s="28" t="s">
        <v>264</v>
      </c>
      <c r="D300" s="2" t="s">
        <v>264</v>
      </c>
      <c r="F300" s="30"/>
      <c r="G300" s="30"/>
    </row>
    <row r="301" spans="1:7" ht="15" hidden="1" customHeight="1" x14ac:dyDescent="0.25">
      <c r="A301" s="2" t="s">
        <v>992</v>
      </c>
      <c r="B301" s="2" t="s">
        <v>748</v>
      </c>
      <c r="C301" s="28" t="s">
        <v>264</v>
      </c>
      <c r="D301" s="2" t="s">
        <v>264</v>
      </c>
      <c r="F301" s="30"/>
      <c r="G301" s="30"/>
    </row>
    <row r="302" spans="1:7" ht="15" hidden="1" customHeight="1" x14ac:dyDescent="0.25">
      <c r="A302" s="2" t="s">
        <v>993</v>
      </c>
      <c r="B302" s="2" t="s">
        <v>748</v>
      </c>
      <c r="C302" s="28" t="s">
        <v>264</v>
      </c>
      <c r="D302" s="2" t="s">
        <v>264</v>
      </c>
      <c r="F302" s="30"/>
      <c r="G302" s="30"/>
    </row>
    <row r="303" spans="1:7" ht="15" hidden="1" customHeight="1" x14ac:dyDescent="0.25">
      <c r="A303" s="2" t="s">
        <v>994</v>
      </c>
      <c r="B303" s="2" t="s">
        <v>748</v>
      </c>
      <c r="C303" s="28" t="s">
        <v>264</v>
      </c>
      <c r="D303" s="2" t="s">
        <v>264</v>
      </c>
      <c r="F303" s="30"/>
      <c r="G303" s="30"/>
    </row>
    <row r="304" spans="1:7" ht="15" hidden="1" customHeight="1" x14ac:dyDescent="0.25">
      <c r="A304" s="2" t="s">
        <v>995</v>
      </c>
      <c r="B304" s="2" t="s">
        <v>748</v>
      </c>
      <c r="C304" s="28" t="s">
        <v>264</v>
      </c>
      <c r="D304" s="2" t="s">
        <v>264</v>
      </c>
      <c r="F304" s="30"/>
      <c r="G304" s="30"/>
    </row>
    <row r="305" spans="1:7" ht="15" hidden="1" customHeight="1" x14ac:dyDescent="0.25">
      <c r="A305" s="2" t="s">
        <v>996</v>
      </c>
      <c r="B305" s="2" t="s">
        <v>748</v>
      </c>
      <c r="C305" s="28" t="s">
        <v>264</v>
      </c>
      <c r="D305" s="2" t="s">
        <v>264</v>
      </c>
      <c r="F305" s="30"/>
      <c r="G305" s="30"/>
    </row>
    <row r="306" spans="1:7" ht="15" hidden="1" customHeight="1" x14ac:dyDescent="0.25">
      <c r="A306" s="2" t="s">
        <v>997</v>
      </c>
      <c r="B306" s="2" t="s">
        <v>748</v>
      </c>
      <c r="C306" s="28" t="s">
        <v>264</v>
      </c>
      <c r="D306" s="2" t="s">
        <v>264</v>
      </c>
      <c r="F306" s="30"/>
      <c r="G306" s="30"/>
    </row>
    <row r="307" spans="1:7" ht="15" hidden="1" customHeight="1" x14ac:dyDescent="0.25">
      <c r="A307" s="2" t="s">
        <v>998</v>
      </c>
      <c r="B307" s="2" t="s">
        <v>748</v>
      </c>
      <c r="C307" s="28" t="s">
        <v>264</v>
      </c>
      <c r="D307" s="2" t="s">
        <v>264</v>
      </c>
      <c r="E307" s="35"/>
      <c r="F307" s="30"/>
      <c r="G307" s="30"/>
    </row>
    <row r="308" spans="1:7" ht="15" hidden="1" customHeight="1" x14ac:dyDescent="0.25">
      <c r="A308" s="2" t="s">
        <v>999</v>
      </c>
      <c r="B308" s="2" t="s">
        <v>748</v>
      </c>
      <c r="C308" s="28" t="s">
        <v>264</v>
      </c>
      <c r="D308" s="2" t="s">
        <v>264</v>
      </c>
      <c r="E308" s="35"/>
      <c r="F308" s="30"/>
      <c r="G308" s="30"/>
    </row>
    <row r="309" spans="1:7" ht="15" hidden="1" customHeight="1" x14ac:dyDescent="0.25">
      <c r="A309" s="2" t="s">
        <v>1000</v>
      </c>
      <c r="B309" s="2" t="s">
        <v>748</v>
      </c>
      <c r="C309" s="28" t="s">
        <v>264</v>
      </c>
      <c r="D309" s="2" t="s">
        <v>264</v>
      </c>
      <c r="E309" s="35"/>
      <c r="F309" s="30"/>
      <c r="G309" s="30"/>
    </row>
    <row r="310" spans="1:7" ht="15" hidden="1" customHeight="1" x14ac:dyDescent="0.25">
      <c r="A310" s="2" t="s">
        <v>1001</v>
      </c>
      <c r="B310" s="2" t="s">
        <v>748</v>
      </c>
      <c r="C310" s="28" t="s">
        <v>264</v>
      </c>
      <c r="D310" s="2" t="s">
        <v>264</v>
      </c>
      <c r="E310" s="35"/>
      <c r="F310" s="30"/>
      <c r="G310" s="30"/>
    </row>
    <row r="311" spans="1:7" ht="15" hidden="1" customHeight="1" x14ac:dyDescent="0.25">
      <c r="A311" s="2" t="s">
        <v>1002</v>
      </c>
      <c r="B311" s="2" t="s">
        <v>748</v>
      </c>
      <c r="C311" s="28" t="s">
        <v>264</v>
      </c>
      <c r="D311" s="2" t="s">
        <v>264</v>
      </c>
      <c r="E311" s="35"/>
      <c r="F311" s="30"/>
      <c r="G311" s="30"/>
    </row>
    <row r="312" spans="1:7" ht="15" hidden="1" customHeight="1" x14ac:dyDescent="0.25">
      <c r="A312" s="2" t="s">
        <v>1003</v>
      </c>
      <c r="B312" s="2" t="s">
        <v>748</v>
      </c>
      <c r="C312" s="28" t="s">
        <v>264</v>
      </c>
      <c r="D312" s="2" t="s">
        <v>264</v>
      </c>
      <c r="E312" s="35"/>
      <c r="F312" s="30"/>
      <c r="G312" s="30"/>
    </row>
    <row r="313" spans="1:7" ht="15" hidden="1" customHeight="1" x14ac:dyDescent="0.25">
      <c r="A313" s="2" t="s">
        <v>1004</v>
      </c>
      <c r="B313" s="2" t="s">
        <v>748</v>
      </c>
      <c r="C313" s="28" t="s">
        <v>264</v>
      </c>
      <c r="D313" s="2" t="s">
        <v>264</v>
      </c>
      <c r="E313" s="35"/>
      <c r="F313" s="30"/>
      <c r="G313" s="30"/>
    </row>
    <row r="314" spans="1:7" ht="15" hidden="1" customHeight="1" x14ac:dyDescent="0.25">
      <c r="A314" s="2" t="s">
        <v>1005</v>
      </c>
      <c r="B314" s="2" t="s">
        <v>748</v>
      </c>
      <c r="C314" s="28" t="s">
        <v>264</v>
      </c>
      <c r="D314" s="2" t="s">
        <v>264</v>
      </c>
      <c r="E314" s="35"/>
      <c r="F314" s="30"/>
      <c r="G314" s="30"/>
    </row>
    <row r="315" spans="1:7" ht="15" customHeight="1" x14ac:dyDescent="0.25">
      <c r="A315" s="2" t="s">
        <v>1006</v>
      </c>
      <c r="B315" s="33" t="s">
        <v>189</v>
      </c>
      <c r="C315" s="28">
        <f>SUM(C291:C314)</f>
        <v>0</v>
      </c>
      <c r="D315" s="2">
        <v>0</v>
      </c>
      <c r="E315" s="35"/>
      <c r="F315" s="41">
        <f>SUM(F291:F314)</f>
        <v>0</v>
      </c>
      <c r="G315" s="41">
        <f>SUM(G291:G314)</f>
        <v>0</v>
      </c>
    </row>
    <row r="316" spans="1:7" ht="15" customHeight="1" x14ac:dyDescent="0.25">
      <c r="A316" s="24"/>
      <c r="B316" s="59" t="s">
        <v>1007</v>
      </c>
      <c r="C316" s="24" t="s">
        <v>846</v>
      </c>
      <c r="D316" s="24" t="s">
        <v>847</v>
      </c>
      <c r="E316" s="24"/>
      <c r="F316" s="24" t="s">
        <v>647</v>
      </c>
      <c r="G316" s="24" t="s">
        <v>849</v>
      </c>
    </row>
    <row r="317" spans="1:7" ht="14.85" customHeight="1" x14ac:dyDescent="0.25">
      <c r="A317" s="2" t="s">
        <v>1008</v>
      </c>
      <c r="B317" s="2" t="s">
        <v>1009</v>
      </c>
      <c r="C317" s="30" t="s">
        <v>167</v>
      </c>
      <c r="F317" s="2" t="str">
        <f>IF(C317="ND1","Row 216","")</f>
        <v>Row 216</v>
      </c>
      <c r="G317" s="2"/>
    </row>
    <row r="318" spans="1:7" ht="15" customHeight="1" x14ac:dyDescent="0.25">
      <c r="G318" s="2"/>
    </row>
    <row r="319" spans="1:7" ht="15" customHeight="1" x14ac:dyDescent="0.25">
      <c r="B319" s="2" t="s">
        <v>920</v>
      </c>
      <c r="G319" s="2"/>
    </row>
    <row r="320" spans="1:7" ht="15" customHeight="1" x14ac:dyDescent="0.25">
      <c r="A320" s="2" t="s">
        <v>1010</v>
      </c>
      <c r="B320" s="2" t="s">
        <v>887</v>
      </c>
      <c r="C320" s="28" t="s">
        <v>167</v>
      </c>
      <c r="D320" s="2" t="s">
        <v>167</v>
      </c>
      <c r="F320" s="30"/>
      <c r="G320" s="30"/>
    </row>
    <row r="321" spans="1:7" ht="15" customHeight="1" x14ac:dyDescent="0.25">
      <c r="A321" s="2" t="s">
        <v>1011</v>
      </c>
      <c r="B321" s="2" t="s">
        <v>889</v>
      </c>
      <c r="C321" s="28" t="s">
        <v>167</v>
      </c>
      <c r="D321" s="2" t="s">
        <v>167</v>
      </c>
      <c r="F321" s="30"/>
      <c r="G321" s="30"/>
    </row>
    <row r="322" spans="1:7" ht="15" customHeight="1" x14ac:dyDescent="0.25">
      <c r="A322" s="2" t="s">
        <v>1012</v>
      </c>
      <c r="B322" s="2" t="s">
        <v>891</v>
      </c>
      <c r="C322" s="28" t="s">
        <v>167</v>
      </c>
      <c r="D322" s="2" t="s">
        <v>167</v>
      </c>
      <c r="F322" s="30"/>
      <c r="G322" s="30"/>
    </row>
    <row r="323" spans="1:7" ht="15" customHeight="1" x14ac:dyDescent="0.25">
      <c r="A323" s="2" t="s">
        <v>1013</v>
      </c>
      <c r="B323" s="2" t="s">
        <v>893</v>
      </c>
      <c r="C323" s="28" t="s">
        <v>167</v>
      </c>
      <c r="D323" s="2" t="s">
        <v>167</v>
      </c>
      <c r="F323" s="30"/>
      <c r="G323" s="30"/>
    </row>
    <row r="324" spans="1:7" ht="15" customHeight="1" x14ac:dyDescent="0.25">
      <c r="A324" s="2" t="s">
        <v>1014</v>
      </c>
      <c r="B324" s="2" t="s">
        <v>895</v>
      </c>
      <c r="C324" s="28" t="s">
        <v>167</v>
      </c>
      <c r="D324" s="2" t="s">
        <v>167</v>
      </c>
      <c r="F324" s="30"/>
      <c r="G324" s="30"/>
    </row>
    <row r="325" spans="1:7" ht="15" customHeight="1" x14ac:dyDescent="0.25">
      <c r="A325" s="2" t="s">
        <v>1015</v>
      </c>
      <c r="B325" s="2" t="s">
        <v>897</v>
      </c>
      <c r="C325" s="28" t="s">
        <v>167</v>
      </c>
      <c r="D325" s="2" t="s">
        <v>167</v>
      </c>
      <c r="F325" s="30"/>
      <c r="G325" s="30"/>
    </row>
    <row r="326" spans="1:7" ht="15" customHeight="1" x14ac:dyDescent="0.25">
      <c r="A326" s="2" t="s">
        <v>1016</v>
      </c>
      <c r="B326" s="2" t="s">
        <v>899</v>
      </c>
      <c r="C326" s="28" t="s">
        <v>167</v>
      </c>
      <c r="D326" s="2" t="s">
        <v>167</v>
      </c>
      <c r="F326" s="30"/>
      <c r="G326" s="30"/>
    </row>
    <row r="327" spans="1:7" ht="15" customHeight="1" x14ac:dyDescent="0.25">
      <c r="A327" s="2" t="s">
        <v>1017</v>
      </c>
      <c r="B327" s="2" t="s">
        <v>901</v>
      </c>
      <c r="C327" s="28" t="s">
        <v>167</v>
      </c>
      <c r="D327" s="2" t="s">
        <v>167</v>
      </c>
      <c r="F327" s="30"/>
      <c r="G327" s="30"/>
    </row>
    <row r="328" spans="1:7" ht="15" customHeight="1" x14ac:dyDescent="0.25">
      <c r="A328" s="2" t="s">
        <v>1018</v>
      </c>
      <c r="B328" s="33" t="s">
        <v>189</v>
      </c>
      <c r="C328" s="28">
        <f>SUM(C320:C327)</f>
        <v>0</v>
      </c>
      <c r="D328" s="2">
        <f>SUM(D320:D327)</f>
        <v>0</v>
      </c>
      <c r="F328" s="41">
        <f>SUM(F320:F327)</f>
        <v>0</v>
      </c>
      <c r="G328" s="41">
        <f>SUM(G320:G327)</f>
        <v>0</v>
      </c>
    </row>
    <row r="329" spans="1:7" ht="15" hidden="1" customHeight="1" outlineLevel="1" x14ac:dyDescent="0.25">
      <c r="A329" s="2" t="s">
        <v>1019</v>
      </c>
      <c r="B329" s="34" t="s">
        <v>904</v>
      </c>
      <c r="F329" s="30"/>
      <c r="G329" s="30"/>
    </row>
    <row r="330" spans="1:7" ht="15" hidden="1" customHeight="1" outlineLevel="1" x14ac:dyDescent="0.25">
      <c r="A330" s="2" t="s">
        <v>1020</v>
      </c>
      <c r="B330" s="34" t="s">
        <v>906</v>
      </c>
      <c r="F330" s="30"/>
      <c r="G330" s="30"/>
    </row>
    <row r="331" spans="1:7" ht="15" hidden="1" customHeight="1" outlineLevel="1" x14ac:dyDescent="0.25">
      <c r="A331" s="2" t="s">
        <v>1021</v>
      </c>
      <c r="B331" s="34" t="s">
        <v>908</v>
      </c>
      <c r="F331" s="30"/>
      <c r="G331" s="30"/>
    </row>
    <row r="332" spans="1:7" ht="15" hidden="1" customHeight="1" outlineLevel="1" x14ac:dyDescent="0.25">
      <c r="A332" s="2" t="s">
        <v>1022</v>
      </c>
      <c r="B332" s="34" t="s">
        <v>910</v>
      </c>
      <c r="F332" s="30"/>
      <c r="G332" s="30"/>
    </row>
    <row r="333" spans="1:7" ht="15" hidden="1" customHeight="1" outlineLevel="1" x14ac:dyDescent="0.25">
      <c r="A333" s="2" t="s">
        <v>1023</v>
      </c>
      <c r="B333" s="34" t="s">
        <v>912</v>
      </c>
      <c r="F333" s="30"/>
      <c r="G333" s="30"/>
    </row>
    <row r="334" spans="1:7" ht="15" hidden="1" customHeight="1" outlineLevel="1" x14ac:dyDescent="0.25">
      <c r="A334" s="2" t="s">
        <v>1024</v>
      </c>
      <c r="B334" s="34" t="s">
        <v>914</v>
      </c>
      <c r="F334" s="30"/>
      <c r="G334" s="30"/>
    </row>
    <row r="335" spans="1:7" ht="15" hidden="1" customHeight="1" outlineLevel="1" x14ac:dyDescent="0.25">
      <c r="A335" s="2" t="s">
        <v>1025</v>
      </c>
      <c r="B335" s="34"/>
      <c r="F335" s="30"/>
      <c r="G335" s="30"/>
    </row>
    <row r="336" spans="1:7" ht="15" hidden="1" customHeight="1" outlineLevel="1" x14ac:dyDescent="0.25">
      <c r="A336" s="2" t="s">
        <v>1026</v>
      </c>
      <c r="B336" s="34"/>
      <c r="F336" s="30"/>
      <c r="G336" s="30"/>
    </row>
    <row r="337" spans="1:7" ht="15" hidden="1" customHeight="1" outlineLevel="1" x14ac:dyDescent="0.25">
      <c r="A337" s="2" t="s">
        <v>1027</v>
      </c>
      <c r="B337" s="34"/>
      <c r="F337" s="35"/>
      <c r="G337" s="35"/>
    </row>
    <row r="338" spans="1:7" ht="15" customHeight="1" x14ac:dyDescent="0.25">
      <c r="A338" s="24"/>
      <c r="B338" s="59" t="s">
        <v>1028</v>
      </c>
      <c r="C338" s="24" t="s">
        <v>846</v>
      </c>
      <c r="D338" s="24" t="s">
        <v>847</v>
      </c>
      <c r="E338" s="24"/>
      <c r="F338" s="24" t="s">
        <v>647</v>
      </c>
      <c r="G338" s="24" t="s">
        <v>849</v>
      </c>
    </row>
    <row r="339" spans="1:7" ht="15" customHeight="1" x14ac:dyDescent="0.25">
      <c r="A339" s="2" t="s">
        <v>1029</v>
      </c>
      <c r="B339" s="2" t="s">
        <v>884</v>
      </c>
      <c r="C339" s="30" t="s">
        <v>167</v>
      </c>
      <c r="G339" s="2"/>
    </row>
    <row r="340" spans="1:7" ht="15" customHeight="1" x14ac:dyDescent="0.25">
      <c r="G340" s="2"/>
    </row>
    <row r="341" spans="1:7" ht="15" customHeight="1" x14ac:dyDescent="0.25">
      <c r="B341" s="2" t="s">
        <v>920</v>
      </c>
      <c r="G341" s="2"/>
    </row>
    <row r="342" spans="1:7" ht="15" customHeight="1" x14ac:dyDescent="0.25">
      <c r="A342" s="2" t="s">
        <v>1030</v>
      </c>
      <c r="B342" s="2" t="s">
        <v>887</v>
      </c>
      <c r="C342" s="2" t="s">
        <v>167</v>
      </c>
      <c r="D342" s="2" t="s">
        <v>167</v>
      </c>
      <c r="F342" s="30"/>
      <c r="G342" s="30"/>
    </row>
    <row r="343" spans="1:7" ht="15" customHeight="1" x14ac:dyDescent="0.25">
      <c r="A343" s="2" t="s">
        <v>1031</v>
      </c>
      <c r="B343" s="2" t="s">
        <v>889</v>
      </c>
      <c r="C343" s="2" t="s">
        <v>167</v>
      </c>
      <c r="D343" s="2" t="s">
        <v>167</v>
      </c>
      <c r="F343" s="30"/>
      <c r="G343" s="30"/>
    </row>
    <row r="344" spans="1:7" ht="15" customHeight="1" x14ac:dyDescent="0.25">
      <c r="A344" s="2" t="s">
        <v>1032</v>
      </c>
      <c r="B344" s="2" t="s">
        <v>891</v>
      </c>
      <c r="C344" s="2" t="s">
        <v>167</v>
      </c>
      <c r="D344" s="2" t="s">
        <v>167</v>
      </c>
      <c r="F344" s="30"/>
      <c r="G344" s="30"/>
    </row>
    <row r="345" spans="1:7" ht="15" customHeight="1" x14ac:dyDescent="0.25">
      <c r="A345" s="2" t="s">
        <v>1033</v>
      </c>
      <c r="B345" s="2" t="s">
        <v>893</v>
      </c>
      <c r="C345" s="2" t="s">
        <v>167</v>
      </c>
      <c r="D345" s="2" t="s">
        <v>167</v>
      </c>
      <c r="F345" s="30"/>
      <c r="G345" s="30"/>
    </row>
    <row r="346" spans="1:7" ht="15" customHeight="1" x14ac:dyDescent="0.25">
      <c r="A346" s="2" t="s">
        <v>1034</v>
      </c>
      <c r="B346" s="2" t="s">
        <v>895</v>
      </c>
      <c r="C346" s="2" t="s">
        <v>167</v>
      </c>
      <c r="D346" s="2" t="s">
        <v>167</v>
      </c>
      <c r="F346" s="30"/>
      <c r="G346" s="30"/>
    </row>
    <row r="347" spans="1:7" ht="15" customHeight="1" x14ac:dyDescent="0.25">
      <c r="A347" s="2" t="s">
        <v>1035</v>
      </c>
      <c r="B347" s="2" t="s">
        <v>897</v>
      </c>
      <c r="C347" s="2" t="s">
        <v>167</v>
      </c>
      <c r="D347" s="2" t="s">
        <v>167</v>
      </c>
      <c r="F347" s="30"/>
      <c r="G347" s="30"/>
    </row>
    <row r="348" spans="1:7" ht="15" customHeight="1" x14ac:dyDescent="0.25">
      <c r="A348" s="2" t="s">
        <v>1036</v>
      </c>
      <c r="B348" s="2" t="s">
        <v>899</v>
      </c>
      <c r="C348" s="2" t="s">
        <v>167</v>
      </c>
      <c r="D348" s="2" t="s">
        <v>167</v>
      </c>
      <c r="F348" s="30"/>
      <c r="G348" s="30"/>
    </row>
    <row r="349" spans="1:7" ht="15" customHeight="1" x14ac:dyDescent="0.25">
      <c r="A349" s="2" t="s">
        <v>1037</v>
      </c>
      <c r="B349" s="2" t="s">
        <v>901</v>
      </c>
      <c r="C349" s="2" t="s">
        <v>167</v>
      </c>
      <c r="D349" s="2" t="s">
        <v>167</v>
      </c>
      <c r="F349" s="30"/>
      <c r="G349" s="30"/>
    </row>
    <row r="350" spans="1:7" ht="15" customHeight="1" x14ac:dyDescent="0.25">
      <c r="A350" s="2" t="s">
        <v>1038</v>
      </c>
      <c r="B350" s="33" t="s">
        <v>189</v>
      </c>
      <c r="C350" s="2">
        <v>0</v>
      </c>
      <c r="D350" s="2">
        <v>0</v>
      </c>
      <c r="F350" s="41">
        <v>0</v>
      </c>
      <c r="G350" s="41">
        <v>0</v>
      </c>
    </row>
    <row r="351" spans="1:7" ht="15" hidden="1" customHeight="1" outlineLevel="1" x14ac:dyDescent="0.25">
      <c r="A351" s="2" t="s">
        <v>1039</v>
      </c>
      <c r="B351" s="34" t="s">
        <v>904</v>
      </c>
      <c r="F351" s="30"/>
      <c r="G351" s="30"/>
    </row>
    <row r="352" spans="1:7" ht="15" hidden="1" customHeight="1" outlineLevel="1" x14ac:dyDescent="0.25">
      <c r="A352" s="2" t="s">
        <v>1040</v>
      </c>
      <c r="B352" s="34" t="s">
        <v>906</v>
      </c>
      <c r="F352" s="30"/>
      <c r="G352" s="30"/>
    </row>
    <row r="353" spans="1:7" ht="15" hidden="1" customHeight="1" outlineLevel="1" x14ac:dyDescent="0.25">
      <c r="A353" s="2" t="s">
        <v>1041</v>
      </c>
      <c r="B353" s="34" t="s">
        <v>908</v>
      </c>
      <c r="F353" s="30"/>
      <c r="G353" s="30"/>
    </row>
    <row r="354" spans="1:7" ht="15" hidden="1" customHeight="1" outlineLevel="1" x14ac:dyDescent="0.25">
      <c r="A354" s="2" t="s">
        <v>1042</v>
      </c>
      <c r="B354" s="34" t="s">
        <v>910</v>
      </c>
      <c r="F354" s="30"/>
      <c r="G354" s="30"/>
    </row>
    <row r="355" spans="1:7" ht="15" hidden="1" customHeight="1" outlineLevel="1" x14ac:dyDescent="0.25">
      <c r="A355" s="2" t="s">
        <v>1043</v>
      </c>
      <c r="B355" s="34" t="s">
        <v>912</v>
      </c>
      <c r="F355" s="30"/>
      <c r="G355" s="30"/>
    </row>
    <row r="356" spans="1:7" ht="15" hidden="1" customHeight="1" outlineLevel="1" x14ac:dyDescent="0.25">
      <c r="A356" s="2" t="s">
        <v>1044</v>
      </c>
      <c r="B356" s="34" t="s">
        <v>914</v>
      </c>
      <c r="F356" s="30"/>
      <c r="G356" s="30"/>
    </row>
    <row r="357" spans="1:7" ht="15" hidden="1" customHeight="1" outlineLevel="1" x14ac:dyDescent="0.25">
      <c r="A357" s="2" t="s">
        <v>1045</v>
      </c>
      <c r="B357" s="34"/>
      <c r="F357" s="30"/>
      <c r="G357" s="30"/>
    </row>
    <row r="358" spans="1:7" ht="15" hidden="1" customHeight="1" outlineLevel="1" x14ac:dyDescent="0.25">
      <c r="A358" s="2" t="s">
        <v>1046</v>
      </c>
      <c r="B358" s="34"/>
      <c r="F358" s="30"/>
      <c r="G358" s="30"/>
    </row>
    <row r="359" spans="1:7" ht="15" hidden="1" customHeight="1" outlineLevel="1" x14ac:dyDescent="0.25">
      <c r="A359" s="2" t="s">
        <v>1047</v>
      </c>
      <c r="B359" s="34"/>
      <c r="F359" s="30"/>
      <c r="G359" s="35"/>
    </row>
    <row r="360" spans="1:7" ht="15" customHeight="1" x14ac:dyDescent="0.25">
      <c r="A360" s="24"/>
      <c r="B360" s="25" t="s">
        <v>1048</v>
      </c>
      <c r="C360" s="24" t="s">
        <v>1049</v>
      </c>
      <c r="D360" s="24"/>
      <c r="E360" s="24"/>
      <c r="F360" s="24"/>
      <c r="G360" s="27"/>
    </row>
    <row r="361" spans="1:7" ht="14.1" customHeight="1" x14ac:dyDescent="0.25">
      <c r="A361" s="2" t="s">
        <v>1050</v>
      </c>
      <c r="B361" s="2" t="s">
        <v>1051</v>
      </c>
      <c r="C361" s="41">
        <v>0.30056797523179313</v>
      </c>
      <c r="D361" s="30"/>
      <c r="G361" s="2"/>
    </row>
    <row r="362" spans="1:7" ht="14.1" customHeight="1" x14ac:dyDescent="0.25">
      <c r="A362" s="2" t="s">
        <v>1052</v>
      </c>
      <c r="B362" s="2" t="s">
        <v>1053</v>
      </c>
      <c r="C362" s="41">
        <v>0.62377294072887557</v>
      </c>
      <c r="D362" s="30"/>
      <c r="G362" s="2"/>
    </row>
    <row r="363" spans="1:7" ht="14.1" customHeight="1" x14ac:dyDescent="0.25">
      <c r="A363" s="2" t="s">
        <v>1054</v>
      </c>
      <c r="B363" s="2" t="s">
        <v>1055</v>
      </c>
      <c r="C363" s="41" t="s">
        <v>17</v>
      </c>
      <c r="D363" s="30"/>
      <c r="G363" s="2"/>
    </row>
    <row r="364" spans="1:7" ht="14.1" customHeight="1" x14ac:dyDescent="0.25">
      <c r="A364" s="2" t="s">
        <v>1056</v>
      </c>
      <c r="B364" s="2" t="s">
        <v>1057</v>
      </c>
      <c r="C364" s="41" t="s">
        <v>17</v>
      </c>
      <c r="D364" s="30"/>
      <c r="G364" s="2"/>
    </row>
    <row r="365" spans="1:7" ht="14.1" customHeight="1" x14ac:dyDescent="0.25">
      <c r="A365" s="2" t="s">
        <v>1058</v>
      </c>
      <c r="B365" s="2" t="s">
        <v>1059</v>
      </c>
      <c r="C365" s="41">
        <v>2.7362664794963981E-3</v>
      </c>
      <c r="D365" s="30"/>
      <c r="G365" s="2"/>
    </row>
    <row r="366" spans="1:7" ht="14.1" customHeight="1" x14ac:dyDescent="0.25">
      <c r="A366" s="2" t="s">
        <v>1060</v>
      </c>
      <c r="B366" s="2" t="s">
        <v>1061</v>
      </c>
      <c r="C366" s="41" t="s">
        <v>17</v>
      </c>
      <c r="D366" s="30"/>
      <c r="G366" s="2"/>
    </row>
    <row r="367" spans="1:7" ht="14.1" customHeight="1" x14ac:dyDescent="0.25">
      <c r="A367" s="2" t="s">
        <v>1062</v>
      </c>
      <c r="B367" s="2" t="s">
        <v>1063</v>
      </c>
      <c r="C367" s="41">
        <v>7.2922817559834915E-2</v>
      </c>
      <c r="D367" s="30"/>
      <c r="G367" s="2"/>
    </row>
    <row r="368" spans="1:7" ht="14.1" customHeight="1" x14ac:dyDescent="0.25">
      <c r="A368" s="2" t="s">
        <v>1064</v>
      </c>
      <c r="B368" s="2" t="s">
        <v>1065</v>
      </c>
      <c r="C368" s="41">
        <v>0</v>
      </c>
      <c r="D368" s="30"/>
      <c r="G368" s="2"/>
    </row>
    <row r="369" spans="1:7" ht="14.1" customHeight="1" x14ac:dyDescent="0.25">
      <c r="A369" s="2" t="s">
        <v>1066</v>
      </c>
      <c r="B369" s="2" t="s">
        <v>1067</v>
      </c>
      <c r="C369" s="41">
        <v>0</v>
      </c>
      <c r="D369" s="30"/>
      <c r="G369" s="2"/>
    </row>
    <row r="370" spans="1:7" ht="14.1" customHeight="1" x14ac:dyDescent="0.25">
      <c r="A370" s="2" t="s">
        <v>1068</v>
      </c>
      <c r="B370" s="2" t="s">
        <v>331</v>
      </c>
      <c r="C370" s="41">
        <v>0</v>
      </c>
      <c r="D370" s="30"/>
      <c r="G370" s="2"/>
    </row>
    <row r="371" spans="1:7" ht="15" hidden="1" customHeight="1" outlineLevel="1" x14ac:dyDescent="0.25">
      <c r="A371" s="2" t="s">
        <v>1069</v>
      </c>
      <c r="B371" s="34" t="s">
        <v>1070</v>
      </c>
      <c r="G371" s="2"/>
    </row>
    <row r="372" spans="1:7" ht="15" hidden="1" customHeight="1" outlineLevel="1" x14ac:dyDescent="0.25">
      <c r="A372" s="2" t="s">
        <v>1071</v>
      </c>
      <c r="B372" s="34" t="s">
        <v>191</v>
      </c>
      <c r="G372" s="2"/>
    </row>
    <row r="373" spans="1:7" ht="15" hidden="1" customHeight="1" outlineLevel="1" x14ac:dyDescent="0.25">
      <c r="A373" s="2" t="s">
        <v>1072</v>
      </c>
      <c r="B373" s="34" t="s">
        <v>191</v>
      </c>
      <c r="G373" s="2"/>
    </row>
    <row r="374" spans="1:7" ht="15" hidden="1" customHeight="1" outlineLevel="1" x14ac:dyDescent="0.25">
      <c r="A374" s="2" t="s">
        <v>1073</v>
      </c>
      <c r="B374" s="34" t="s">
        <v>191</v>
      </c>
      <c r="G374" s="2"/>
    </row>
    <row r="375" spans="1:7" ht="15" hidden="1" customHeight="1" outlineLevel="1" x14ac:dyDescent="0.25">
      <c r="A375" s="2" t="s">
        <v>1074</v>
      </c>
      <c r="B375" s="34" t="s">
        <v>191</v>
      </c>
      <c r="G375" s="2"/>
    </row>
    <row r="376" spans="1:7" ht="15" hidden="1" customHeight="1" outlineLevel="1" x14ac:dyDescent="0.25">
      <c r="A376" s="2" t="s">
        <v>1075</v>
      </c>
      <c r="B376" s="34" t="s">
        <v>191</v>
      </c>
      <c r="G376" s="2"/>
    </row>
    <row r="377" spans="1:7" ht="15" hidden="1" customHeight="1" outlineLevel="1" x14ac:dyDescent="0.25">
      <c r="A377" s="2" t="s">
        <v>1076</v>
      </c>
      <c r="B377" s="34" t="s">
        <v>191</v>
      </c>
      <c r="G377" s="2"/>
    </row>
    <row r="378" spans="1:7" ht="15" hidden="1" customHeight="1" outlineLevel="1" x14ac:dyDescent="0.25">
      <c r="A378" s="2" t="s">
        <v>1077</v>
      </c>
      <c r="B378" s="34" t="s">
        <v>191</v>
      </c>
      <c r="G378" s="2"/>
    </row>
    <row r="379" spans="1:7" ht="15" hidden="1" customHeight="1" outlineLevel="1" x14ac:dyDescent="0.25">
      <c r="A379" s="2" t="s">
        <v>1078</v>
      </c>
      <c r="B379" s="34" t="s">
        <v>191</v>
      </c>
      <c r="G379" s="2"/>
    </row>
    <row r="380" spans="1:7" ht="15" hidden="1" customHeight="1" outlineLevel="1" x14ac:dyDescent="0.25">
      <c r="A380" s="2" t="s">
        <v>1079</v>
      </c>
      <c r="B380" s="34" t="s">
        <v>191</v>
      </c>
      <c r="G380" s="2"/>
    </row>
    <row r="381" spans="1:7" ht="15" hidden="1" customHeight="1" outlineLevel="1" x14ac:dyDescent="0.25">
      <c r="A381" s="2" t="s">
        <v>1080</v>
      </c>
      <c r="B381" s="34" t="s">
        <v>191</v>
      </c>
      <c r="G381" s="2"/>
    </row>
    <row r="382" spans="1:7" ht="15" hidden="1" customHeight="1" outlineLevel="1" x14ac:dyDescent="0.25">
      <c r="A382" s="2" t="s">
        <v>1081</v>
      </c>
      <c r="B382" s="34" t="s">
        <v>191</v>
      </c>
    </row>
    <row r="383" spans="1:7" ht="15" hidden="1" customHeight="1" outlineLevel="1" x14ac:dyDescent="0.25">
      <c r="A383" s="2" t="s">
        <v>1082</v>
      </c>
      <c r="B383" s="34" t="s">
        <v>191</v>
      </c>
    </row>
    <row r="384" spans="1:7" ht="15" hidden="1" customHeight="1" outlineLevel="1" x14ac:dyDescent="0.25">
      <c r="A384" s="2" t="s">
        <v>1083</v>
      </c>
      <c r="B384" s="34" t="s">
        <v>191</v>
      </c>
    </row>
    <row r="385" spans="1:2" ht="15" hidden="1" customHeight="1" outlineLevel="1" x14ac:dyDescent="0.25">
      <c r="A385" s="2" t="s">
        <v>1084</v>
      </c>
      <c r="B385" s="34" t="s">
        <v>191</v>
      </c>
    </row>
    <row r="386" spans="1:2" ht="15" hidden="1" customHeight="1" outlineLevel="1" x14ac:dyDescent="0.25">
      <c r="A386" s="2" t="s">
        <v>1085</v>
      </c>
      <c r="B386" s="34" t="s">
        <v>191</v>
      </c>
    </row>
    <row r="387" spans="1:2" ht="15" hidden="1" customHeight="1" outlineLevel="1" x14ac:dyDescent="0.25">
      <c r="A387" s="2" t="s">
        <v>1086</v>
      </c>
      <c r="B387" s="34" t="s">
        <v>191</v>
      </c>
    </row>
  </sheetData>
  <hyperlinks>
    <hyperlink ref="B6" location="'B1. HTT Mortgage Assets'!B10" display="7. Mortgage Assets"/>
    <hyperlink ref="B7" location="'B1. HTT Mortgage Assets'!B166" display="7.A Residential Cover Pool"/>
    <hyperlink ref="B8" location="'B1. HTT Mortgage Assets'!B266" display="7.B Commercial Cover Pool"/>
    <hyperlink ref="B11" location="'2. Harmonised Glossary'!A12" display="1. Property Type Information"/>
    <hyperlink ref="B149" location="'2. Harmonised Glossary'!A9" display="6. Breakdown by Interest Rate"/>
    <hyperlink ref="B179" location="'2. Harmonised Glossary'!A14" display="9. Non-Performing Loans (NPLs)"/>
    <hyperlink ref="B215" location="'2. Harmonised Glossary'!A288" display="11. Loan to Value (LTV) Information - UNINDEXED"/>
    <hyperlink ref="B237" location="'2. Harmonised Glossary'!A11" display="12. Loan to Value (LTV) Information - INDEXED "/>
    <hyperlink ref="B316" location="'2. Harmonised Glossary'!A11" display="16. Loan to Value (LTV) Information - UNINDEXED "/>
    <hyperlink ref="B338" location="'2. Harmonised Glossary'!A11" display="17. Loan to Value (LTV) Information - INDEXED"/>
  </hyperlinks>
  <printOptions horizontalCentered="1"/>
  <pageMargins left="0.70833333333333304" right="0.70833333333333304" top="0.59583333333333299" bottom="0.74791666666666701" header="0.51180555555555496" footer="0.51180555555555496"/>
  <pageSetup paperSize="9"/>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pageSetUpPr fitToPage="1"/>
  </sheetPr>
  <dimension ref="A1:AMK179"/>
  <sheetViews>
    <sheetView zoomScaleNormal="100" workbookViewId="0">
      <selection activeCell="F1" sqref="F1"/>
    </sheetView>
  </sheetViews>
  <sheetFormatPr baseColWidth="10" defaultColWidth="9.140625" defaultRowHeight="15" outlineLevelRow="1" x14ac:dyDescent="0.25"/>
  <cols>
    <col min="1" max="1" width="12.140625" style="2" customWidth="1"/>
    <col min="2" max="2" width="60.7109375" style="2" customWidth="1"/>
    <col min="3" max="4" width="40.7109375" style="2" customWidth="1"/>
    <col min="5" max="5" width="7.28515625" style="2" customWidth="1"/>
    <col min="6" max="6" width="40.7109375" style="2" customWidth="1"/>
    <col min="7" max="7" width="40.7109375" style="3"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4" ht="31.5" customHeight="1" x14ac:dyDescent="0.25">
      <c r="A1" s="5" t="s">
        <v>1087</v>
      </c>
      <c r="B1" s="5"/>
      <c r="C1" s="3"/>
      <c r="D1" s="3"/>
      <c r="E1" s="3"/>
      <c r="F1" s="3"/>
      <c r="H1" s="3"/>
      <c r="I1" s="5"/>
      <c r="J1" s="3"/>
      <c r="K1" s="3"/>
      <c r="L1" s="3"/>
      <c r="M1" s="3"/>
    </row>
    <row r="2" spans="1:14" ht="15.75" customHeight="1" x14ac:dyDescent="0.25">
      <c r="A2" s="3"/>
      <c r="B2" s="3"/>
      <c r="C2" s="3"/>
      <c r="D2" s="3"/>
      <c r="E2" s="3"/>
      <c r="F2" s="3"/>
      <c r="H2" s="31"/>
      <c r="L2" s="3"/>
      <c r="M2" s="3"/>
    </row>
    <row r="3" spans="1:14" ht="19.5" customHeight="1" x14ac:dyDescent="0.25">
      <c r="A3" s="7"/>
      <c r="B3" s="8" t="s">
        <v>101</v>
      </c>
      <c r="C3" s="9" t="s">
        <v>102</v>
      </c>
      <c r="D3" s="7"/>
      <c r="E3" s="7"/>
      <c r="F3" s="7"/>
      <c r="G3" s="7"/>
      <c r="H3" s="31"/>
      <c r="L3" s="3"/>
      <c r="M3" s="3"/>
    </row>
    <row r="4" spans="1:14" ht="15.75" customHeight="1" x14ac:dyDescent="0.25">
      <c r="H4" s="31"/>
      <c r="L4" s="3"/>
      <c r="M4" s="3"/>
    </row>
    <row r="5" spans="1:14" ht="18.75" customHeight="1" x14ac:dyDescent="0.25">
      <c r="B5" s="11" t="s">
        <v>1088</v>
      </c>
      <c r="C5" s="10"/>
      <c r="E5" s="12"/>
      <c r="F5" s="12"/>
      <c r="H5" s="31"/>
      <c r="L5" s="3"/>
      <c r="M5" s="3"/>
    </row>
    <row r="6" spans="1:14" ht="15.75" customHeight="1" x14ac:dyDescent="0.25">
      <c r="B6" s="15" t="s">
        <v>1089</v>
      </c>
      <c r="H6" s="31"/>
      <c r="L6" s="3"/>
      <c r="M6" s="3"/>
    </row>
    <row r="7" spans="1:14" s="70" customFormat="1" ht="15" customHeight="1" x14ac:dyDescent="0.25">
      <c r="A7" s="2"/>
      <c r="B7" s="71"/>
      <c r="C7" s="2"/>
      <c r="D7" s="2"/>
      <c r="E7" s="2"/>
      <c r="F7" s="2"/>
      <c r="G7" s="3"/>
      <c r="H7" s="31"/>
      <c r="I7" s="2"/>
      <c r="J7" s="2"/>
      <c r="K7" s="2"/>
      <c r="L7" s="3"/>
      <c r="M7" s="3"/>
      <c r="N7" s="3"/>
    </row>
    <row r="8" spans="1:14" ht="37.5" customHeight="1" x14ac:dyDescent="0.25">
      <c r="A8" s="17" t="s">
        <v>111</v>
      </c>
      <c r="B8" s="17" t="s">
        <v>1089</v>
      </c>
      <c r="C8" s="18"/>
      <c r="D8" s="18"/>
      <c r="E8" s="18"/>
      <c r="F8" s="18"/>
      <c r="G8" s="19"/>
      <c r="H8" s="31"/>
      <c r="J8" s="12"/>
      <c r="K8" s="12"/>
      <c r="L8" s="12"/>
      <c r="M8" s="12"/>
    </row>
    <row r="9" spans="1:14" ht="15" customHeight="1" x14ac:dyDescent="0.25">
      <c r="A9" s="24"/>
      <c r="B9" s="25" t="s">
        <v>1090</v>
      </c>
      <c r="C9" s="24"/>
      <c r="D9" s="24"/>
      <c r="E9" s="24"/>
      <c r="F9" s="27"/>
      <c r="G9" s="27"/>
      <c r="H9" s="31"/>
      <c r="J9" s="20"/>
      <c r="K9" s="20"/>
      <c r="L9" s="20"/>
      <c r="M9" s="36"/>
      <c r="N9" s="36"/>
    </row>
    <row r="10" spans="1:14" ht="14.85" customHeight="1" x14ac:dyDescent="0.25">
      <c r="A10" s="2" t="s">
        <v>1091</v>
      </c>
      <c r="B10" s="2" t="s">
        <v>1092</v>
      </c>
      <c r="C10" s="32">
        <v>1017</v>
      </c>
      <c r="H10" s="31"/>
    </row>
    <row r="11" spans="1:14" ht="14.1" hidden="1" customHeight="1" outlineLevel="1" x14ac:dyDescent="0.25">
      <c r="A11" s="2" t="s">
        <v>1093</v>
      </c>
      <c r="B11" s="34" t="s">
        <v>638</v>
      </c>
      <c r="C11" s="32">
        <v>704</v>
      </c>
      <c r="H11" s="31"/>
    </row>
    <row r="12" spans="1:14" ht="15" hidden="1" customHeight="1" outlineLevel="1" x14ac:dyDescent="0.25">
      <c r="A12" s="2" t="s">
        <v>1094</v>
      </c>
      <c r="B12" s="34" t="s">
        <v>640</v>
      </c>
      <c r="H12" s="31"/>
    </row>
    <row r="13" spans="1:14" ht="15" hidden="1" customHeight="1" outlineLevel="1" x14ac:dyDescent="0.25">
      <c r="A13" s="2" t="s">
        <v>1095</v>
      </c>
      <c r="H13" s="31"/>
    </row>
    <row r="14" spans="1:14" ht="15" hidden="1" customHeight="1" outlineLevel="1" x14ac:dyDescent="0.25">
      <c r="A14" s="2" t="s">
        <v>1096</v>
      </c>
      <c r="H14" s="31"/>
    </row>
    <row r="15" spans="1:14" ht="15" hidden="1" customHeight="1" outlineLevel="1" x14ac:dyDescent="0.25">
      <c r="A15" s="2" t="s">
        <v>1097</v>
      </c>
      <c r="H15" s="31"/>
    </row>
    <row r="16" spans="1:14" ht="15" hidden="1" customHeight="1" outlineLevel="1" x14ac:dyDescent="0.25">
      <c r="A16" s="2" t="s">
        <v>1098</v>
      </c>
      <c r="H16" s="31"/>
    </row>
    <row r="17" spans="1:14" ht="15" hidden="1" customHeight="1" outlineLevel="1" x14ac:dyDescent="0.25">
      <c r="A17" s="2" t="s">
        <v>1099</v>
      </c>
      <c r="H17" s="31"/>
    </row>
    <row r="18" spans="1:14" ht="15" customHeight="1" collapsed="1" x14ac:dyDescent="0.25">
      <c r="A18" s="24"/>
      <c r="B18" s="24" t="s">
        <v>1100</v>
      </c>
      <c r="C18" s="24" t="s">
        <v>846</v>
      </c>
      <c r="D18" s="24" t="s">
        <v>1101</v>
      </c>
      <c r="E18" s="24"/>
      <c r="F18" s="24" t="s">
        <v>1102</v>
      </c>
      <c r="G18" s="24" t="s">
        <v>1103</v>
      </c>
      <c r="H18" s="31"/>
      <c r="I18" s="67"/>
      <c r="J18" s="20"/>
      <c r="K18" s="20"/>
      <c r="L18" s="12"/>
      <c r="M18" s="20"/>
      <c r="N18" s="20"/>
    </row>
    <row r="19" spans="1:14" ht="14.1" customHeight="1" x14ac:dyDescent="0.25">
      <c r="A19" s="2" t="s">
        <v>1104</v>
      </c>
      <c r="B19" s="2" t="s">
        <v>1105</v>
      </c>
      <c r="C19" s="28">
        <f>C37/D19*1000</f>
        <v>2459.7040314650935</v>
      </c>
      <c r="D19" s="69">
        <f>C10</f>
        <v>1017</v>
      </c>
      <c r="E19" s="20"/>
      <c r="F19" s="36"/>
      <c r="G19" s="36"/>
      <c r="H19" s="31"/>
      <c r="L19" s="20"/>
      <c r="M19" s="36"/>
      <c r="N19" s="36"/>
    </row>
    <row r="20" spans="1:14" ht="15" customHeight="1" x14ac:dyDescent="0.25">
      <c r="A20" s="20"/>
      <c r="B20" s="67"/>
      <c r="C20" s="20"/>
      <c r="D20" s="20"/>
      <c r="E20" s="20"/>
      <c r="F20" s="36"/>
      <c r="G20" s="36"/>
      <c r="H20" s="31"/>
      <c r="I20" s="67"/>
      <c r="J20" s="20"/>
      <c r="K20" s="20"/>
      <c r="L20" s="20"/>
      <c r="M20" s="36"/>
      <c r="N20" s="36"/>
    </row>
    <row r="21" spans="1:14" ht="15" customHeight="1" x14ac:dyDescent="0.25">
      <c r="B21" s="2" t="s">
        <v>1106</v>
      </c>
      <c r="C21" s="20"/>
      <c r="D21" s="20"/>
      <c r="E21" s="20"/>
      <c r="F21" s="36"/>
      <c r="G21" s="36"/>
      <c r="H21" s="31"/>
      <c r="J21" s="20"/>
      <c r="K21" s="20"/>
      <c r="L21" s="20"/>
      <c r="M21" s="36"/>
      <c r="N21" s="36"/>
    </row>
    <row r="22" spans="1:14" ht="14.85" customHeight="1" x14ac:dyDescent="0.25">
      <c r="A22" s="2" t="s">
        <v>1107</v>
      </c>
      <c r="B22" s="2" t="s">
        <v>1108</v>
      </c>
      <c r="C22" s="28">
        <v>226.7</v>
      </c>
      <c r="D22" s="2" t="s">
        <v>264</v>
      </c>
      <c r="F22" s="30">
        <f>C22/$C$37</f>
        <v>9.0624936288710961E-2</v>
      </c>
      <c r="G22" s="30"/>
      <c r="H22" s="31"/>
      <c r="M22" s="30"/>
      <c r="N22" s="30"/>
    </row>
    <row r="23" spans="1:14" ht="14.85" customHeight="1" x14ac:dyDescent="0.25">
      <c r="A23" s="2" t="s">
        <v>1109</v>
      </c>
      <c r="B23" s="2" t="s">
        <v>1110</v>
      </c>
      <c r="C23" s="28">
        <v>763.351</v>
      </c>
      <c r="D23" s="2" t="s">
        <v>264</v>
      </c>
      <c r="F23" s="30">
        <f>C23/$C$37</f>
        <v>0.30515498782939482</v>
      </c>
      <c r="G23" s="30"/>
      <c r="H23" s="31"/>
      <c r="M23" s="30"/>
      <c r="N23" s="30"/>
    </row>
    <row r="24" spans="1:14" ht="14.85" customHeight="1" x14ac:dyDescent="0.25">
      <c r="A24" s="2" t="s">
        <v>1111</v>
      </c>
      <c r="B24" s="2" t="s">
        <v>1112</v>
      </c>
      <c r="C24" s="28">
        <v>1511.4680000000001</v>
      </c>
      <c r="D24" s="2" t="s">
        <v>264</v>
      </c>
      <c r="F24" s="30">
        <f>C24/$C$37</f>
        <v>0.60422007588189408</v>
      </c>
      <c r="G24" s="30"/>
      <c r="H24" s="31"/>
      <c r="M24" s="30"/>
      <c r="N24" s="30"/>
    </row>
    <row r="25" spans="1:14" ht="14.85" hidden="1" customHeight="1" x14ac:dyDescent="0.25">
      <c r="A25" s="2" t="s">
        <v>1113</v>
      </c>
      <c r="B25" s="2" t="s">
        <v>748</v>
      </c>
      <c r="C25" s="28" t="s">
        <v>817</v>
      </c>
      <c r="D25" s="2" t="s">
        <v>817</v>
      </c>
      <c r="E25" s="35"/>
      <c r="F25" s="30"/>
      <c r="G25" s="30"/>
      <c r="H25" s="31"/>
      <c r="L25" s="35"/>
      <c r="M25" s="30"/>
      <c r="N25" s="30"/>
    </row>
    <row r="26" spans="1:14" ht="14.85" hidden="1" customHeight="1" x14ac:dyDescent="0.25">
      <c r="A26" s="2" t="s">
        <v>1114</v>
      </c>
      <c r="B26" s="2" t="s">
        <v>748</v>
      </c>
      <c r="C26" s="28" t="s">
        <v>817</v>
      </c>
      <c r="D26" s="2" t="s">
        <v>817</v>
      </c>
      <c r="E26" s="35"/>
      <c r="F26" s="30"/>
      <c r="G26" s="30"/>
      <c r="H26" s="31"/>
      <c r="L26" s="35"/>
      <c r="M26" s="30"/>
      <c r="N26" s="30"/>
    </row>
    <row r="27" spans="1:14" ht="14.85" hidden="1" customHeight="1" x14ac:dyDescent="0.25">
      <c r="A27" s="2" t="s">
        <v>1115</v>
      </c>
      <c r="B27" s="2" t="s">
        <v>748</v>
      </c>
      <c r="C27" s="28" t="s">
        <v>817</v>
      </c>
      <c r="D27" s="2" t="s">
        <v>817</v>
      </c>
      <c r="E27" s="35"/>
      <c r="F27" s="30"/>
      <c r="G27" s="30"/>
      <c r="H27" s="31"/>
      <c r="L27" s="35"/>
      <c r="M27" s="30"/>
      <c r="N27" s="30"/>
    </row>
    <row r="28" spans="1:14" ht="14.85" hidden="1" customHeight="1" x14ac:dyDescent="0.25">
      <c r="A28" s="2" t="s">
        <v>1116</v>
      </c>
      <c r="B28" s="2" t="s">
        <v>748</v>
      </c>
      <c r="C28" s="28" t="s">
        <v>817</v>
      </c>
      <c r="D28" s="2" t="s">
        <v>817</v>
      </c>
      <c r="E28" s="35"/>
      <c r="F28" s="30"/>
      <c r="G28" s="30"/>
      <c r="H28" s="31"/>
      <c r="L28" s="35"/>
      <c r="M28" s="30"/>
      <c r="N28" s="30"/>
    </row>
    <row r="29" spans="1:14" ht="14.85" hidden="1" customHeight="1" x14ac:dyDescent="0.25">
      <c r="A29" s="2" t="s">
        <v>1117</v>
      </c>
      <c r="B29" s="2" t="s">
        <v>748</v>
      </c>
      <c r="C29" s="28" t="s">
        <v>817</v>
      </c>
      <c r="D29" s="2" t="s">
        <v>817</v>
      </c>
      <c r="E29" s="35"/>
      <c r="F29" s="30"/>
      <c r="G29" s="30"/>
      <c r="H29" s="31"/>
      <c r="L29" s="35"/>
      <c r="M29" s="30"/>
      <c r="N29" s="30"/>
    </row>
    <row r="30" spans="1:14" ht="14.85" hidden="1" customHeight="1" x14ac:dyDescent="0.25">
      <c r="A30" s="2" t="s">
        <v>1118</v>
      </c>
      <c r="B30" s="2" t="s">
        <v>748</v>
      </c>
      <c r="C30" s="28" t="s">
        <v>817</v>
      </c>
      <c r="D30" s="2" t="s">
        <v>817</v>
      </c>
      <c r="E30" s="35"/>
      <c r="F30" s="30"/>
      <c r="G30" s="30"/>
      <c r="H30" s="31"/>
      <c r="L30" s="35"/>
      <c r="M30" s="30"/>
      <c r="N30" s="30"/>
    </row>
    <row r="31" spans="1:14" ht="14.85" hidden="1" customHeight="1" x14ac:dyDescent="0.25">
      <c r="A31" s="2" t="s">
        <v>1119</v>
      </c>
      <c r="B31" s="2" t="s">
        <v>748</v>
      </c>
      <c r="C31" s="28" t="s">
        <v>817</v>
      </c>
      <c r="D31" s="2" t="s">
        <v>817</v>
      </c>
      <c r="E31" s="35"/>
      <c r="F31" s="30"/>
      <c r="G31" s="30"/>
      <c r="H31" s="31"/>
      <c r="L31" s="35"/>
      <c r="M31" s="30"/>
      <c r="N31" s="30"/>
    </row>
    <row r="32" spans="1:14" ht="14.85" hidden="1" customHeight="1" x14ac:dyDescent="0.25">
      <c r="A32" s="2" t="s">
        <v>1120</v>
      </c>
      <c r="B32" s="2" t="s">
        <v>748</v>
      </c>
      <c r="C32" s="28" t="s">
        <v>817</v>
      </c>
      <c r="D32" s="2" t="s">
        <v>817</v>
      </c>
      <c r="E32" s="35"/>
      <c r="F32" s="30"/>
      <c r="G32" s="30"/>
      <c r="H32" s="31"/>
      <c r="L32" s="35"/>
      <c r="M32" s="30"/>
      <c r="N32" s="30"/>
    </row>
    <row r="33" spans="1:14" ht="14.85" hidden="1" customHeight="1" x14ac:dyDescent="0.25">
      <c r="A33" s="2" t="s">
        <v>1121</v>
      </c>
      <c r="B33" s="2" t="s">
        <v>748</v>
      </c>
      <c r="C33" s="28" t="s">
        <v>817</v>
      </c>
      <c r="D33" s="2" t="s">
        <v>817</v>
      </c>
      <c r="E33" s="35"/>
      <c r="F33" s="30"/>
      <c r="G33" s="30"/>
      <c r="H33" s="31"/>
      <c r="L33" s="35"/>
      <c r="M33" s="30"/>
      <c r="N33" s="30"/>
    </row>
    <row r="34" spans="1:14" ht="14.85" hidden="1" customHeight="1" x14ac:dyDescent="0.25">
      <c r="A34" s="2" t="s">
        <v>1122</v>
      </c>
      <c r="B34" s="2" t="s">
        <v>748</v>
      </c>
      <c r="C34" s="28" t="s">
        <v>817</v>
      </c>
      <c r="D34" s="2" t="s">
        <v>817</v>
      </c>
      <c r="E34" s="35"/>
      <c r="F34" s="30"/>
      <c r="G34" s="30"/>
      <c r="H34" s="31"/>
      <c r="L34" s="35"/>
      <c r="M34" s="30"/>
      <c r="N34" s="30"/>
    </row>
    <row r="35" spans="1:14" ht="14.85" hidden="1" customHeight="1" x14ac:dyDescent="0.25">
      <c r="A35" s="2" t="s">
        <v>1123</v>
      </c>
      <c r="B35" s="2" t="s">
        <v>748</v>
      </c>
      <c r="C35" s="28" t="s">
        <v>817</v>
      </c>
      <c r="D35" s="2" t="s">
        <v>817</v>
      </c>
      <c r="E35" s="35"/>
      <c r="F35" s="30"/>
      <c r="G35" s="30"/>
      <c r="H35" s="31"/>
      <c r="L35" s="35"/>
      <c r="M35" s="30"/>
      <c r="N35" s="30"/>
    </row>
    <row r="36" spans="1:14" ht="14.85" hidden="1" customHeight="1" x14ac:dyDescent="0.25">
      <c r="A36" s="2" t="s">
        <v>1124</v>
      </c>
      <c r="B36" s="2" t="s">
        <v>748</v>
      </c>
      <c r="C36" s="28" t="s">
        <v>817</v>
      </c>
      <c r="D36" s="2" t="s">
        <v>817</v>
      </c>
      <c r="E36" s="35"/>
      <c r="F36" s="30"/>
      <c r="G36" s="30"/>
      <c r="H36" s="31"/>
      <c r="L36" s="35"/>
      <c r="M36" s="30"/>
      <c r="N36" s="30"/>
    </row>
    <row r="37" spans="1:14" ht="14.85" customHeight="1" x14ac:dyDescent="0.25">
      <c r="A37" s="2" t="s">
        <v>1125</v>
      </c>
      <c r="B37" s="33" t="s">
        <v>189</v>
      </c>
      <c r="C37" s="28">
        <f>SUM(C22:C24)</f>
        <v>2501.5190000000002</v>
      </c>
      <c r="D37" s="2">
        <v>0</v>
      </c>
      <c r="E37" s="35"/>
      <c r="F37" s="30">
        <f>C37/$C$37</f>
        <v>1</v>
      </c>
      <c r="G37" s="35">
        <v>0</v>
      </c>
      <c r="H37" s="31"/>
      <c r="I37" s="33"/>
      <c r="L37" s="35"/>
      <c r="M37" s="35"/>
      <c r="N37" s="35"/>
    </row>
    <row r="38" spans="1:14" ht="15" customHeight="1" x14ac:dyDescent="0.25">
      <c r="A38" s="24"/>
      <c r="B38" s="25" t="s">
        <v>1126</v>
      </c>
      <c r="C38" s="24" t="s">
        <v>149</v>
      </c>
      <c r="D38" s="24"/>
      <c r="E38" s="26"/>
      <c r="F38" s="24" t="s">
        <v>1102</v>
      </c>
      <c r="G38" s="24"/>
      <c r="H38" s="31"/>
      <c r="I38" s="67"/>
      <c r="J38" s="20"/>
      <c r="K38" s="20"/>
      <c r="L38" s="12"/>
      <c r="M38" s="20"/>
      <c r="N38" s="20"/>
    </row>
    <row r="39" spans="1:14" ht="14.85" customHeight="1" x14ac:dyDescent="0.25">
      <c r="A39" s="2" t="s">
        <v>1127</v>
      </c>
      <c r="B39" s="2" t="s">
        <v>1128</v>
      </c>
      <c r="C39" s="32">
        <v>2290.2310000000002</v>
      </c>
      <c r="E39" s="72"/>
      <c r="F39" s="30">
        <f>C39/$C$42</f>
        <v>0.91553612025333408</v>
      </c>
      <c r="G39" s="32"/>
      <c r="H39" s="31"/>
      <c r="L39" s="72"/>
      <c r="M39" s="30"/>
      <c r="N39" s="32"/>
    </row>
    <row r="40" spans="1:14" ht="14.85" customHeight="1" x14ac:dyDescent="0.25">
      <c r="A40" s="2" t="s">
        <v>1129</v>
      </c>
      <c r="B40" s="2" t="s">
        <v>1130</v>
      </c>
      <c r="C40" s="32">
        <v>211.28800000000001</v>
      </c>
      <c r="E40" s="72"/>
      <c r="F40" s="30">
        <f>C40/$C$42</f>
        <v>8.4463879746665929E-2</v>
      </c>
      <c r="G40" s="32"/>
      <c r="H40" s="31"/>
      <c r="L40" s="72"/>
      <c r="M40" s="30"/>
      <c r="N40" s="32"/>
    </row>
    <row r="41" spans="1:14" ht="14.85" customHeight="1" x14ac:dyDescent="0.25">
      <c r="A41" s="2" t="s">
        <v>1131</v>
      </c>
      <c r="B41" s="2" t="s">
        <v>331</v>
      </c>
      <c r="C41" s="40">
        <v>0</v>
      </c>
      <c r="E41" s="35"/>
      <c r="F41" s="30">
        <f>C41/$C$42</f>
        <v>0</v>
      </c>
      <c r="G41" s="32"/>
      <c r="H41" s="31"/>
      <c r="L41" s="35"/>
      <c r="M41" s="30"/>
      <c r="N41" s="32"/>
    </row>
    <row r="42" spans="1:14" ht="14.85" customHeight="1" x14ac:dyDescent="0.25">
      <c r="A42" s="2" t="s">
        <v>1132</v>
      </c>
      <c r="B42" s="33" t="s">
        <v>189</v>
      </c>
      <c r="C42" s="28">
        <f>SUM(C39:C41)</f>
        <v>2501.5190000000002</v>
      </c>
      <c r="E42" s="35"/>
      <c r="F42" s="30">
        <f>C42/$C$42</f>
        <v>1</v>
      </c>
      <c r="G42" s="32"/>
      <c r="H42" s="31"/>
      <c r="L42" s="35"/>
      <c r="M42" s="30"/>
      <c r="N42" s="32"/>
    </row>
    <row r="43" spans="1:14" ht="15" hidden="1" customHeight="1" outlineLevel="1" x14ac:dyDescent="0.25">
      <c r="A43" s="2" t="s">
        <v>1133</v>
      </c>
      <c r="B43" s="33"/>
      <c r="E43" s="35"/>
      <c r="F43" s="35"/>
      <c r="G43" s="32"/>
      <c r="H43" s="31"/>
      <c r="L43" s="35"/>
      <c r="M43" s="30"/>
      <c r="N43" s="32"/>
    </row>
    <row r="44" spans="1:14" ht="15" hidden="1" customHeight="1" outlineLevel="1" x14ac:dyDescent="0.25">
      <c r="A44" s="2" t="s">
        <v>1134</v>
      </c>
      <c r="B44" s="33"/>
      <c r="E44" s="35"/>
      <c r="F44" s="35"/>
      <c r="G44" s="32"/>
      <c r="H44" s="31"/>
      <c r="L44" s="35"/>
      <c r="M44" s="30"/>
      <c r="N44" s="32"/>
    </row>
    <row r="45" spans="1:14" ht="15" hidden="1" customHeight="1" outlineLevel="1" x14ac:dyDescent="0.25">
      <c r="A45" s="2" t="s">
        <v>1135</v>
      </c>
      <c r="E45" s="35"/>
      <c r="F45" s="30"/>
      <c r="G45" s="32"/>
      <c r="H45" s="31"/>
      <c r="L45" s="35"/>
      <c r="M45" s="30"/>
      <c r="N45" s="32"/>
    </row>
    <row r="46" spans="1:14" ht="15" hidden="1" customHeight="1" outlineLevel="1" x14ac:dyDescent="0.25">
      <c r="A46" s="2" t="s">
        <v>1136</v>
      </c>
      <c r="E46" s="35"/>
      <c r="F46" s="30"/>
      <c r="G46" s="32"/>
      <c r="H46" s="31"/>
      <c r="L46" s="35"/>
      <c r="M46" s="30"/>
      <c r="N46" s="32"/>
    </row>
    <row r="47" spans="1:14" ht="15" hidden="1" customHeight="1" outlineLevel="1" x14ac:dyDescent="0.25">
      <c r="A47" s="2" t="s">
        <v>1137</v>
      </c>
      <c r="E47" s="35"/>
      <c r="F47" s="30"/>
      <c r="G47" s="32"/>
      <c r="H47" s="31"/>
      <c r="L47" s="35"/>
      <c r="M47" s="30"/>
      <c r="N47" s="32"/>
    </row>
    <row r="48" spans="1:14" ht="15" customHeight="1" collapsed="1" x14ac:dyDescent="0.25">
      <c r="A48" s="24"/>
      <c r="B48" s="25" t="s">
        <v>656</v>
      </c>
      <c r="C48" s="24" t="s">
        <v>1102</v>
      </c>
      <c r="D48" s="24"/>
      <c r="E48" s="26"/>
      <c r="F48" s="27"/>
      <c r="G48" s="27"/>
      <c r="H48" s="31"/>
      <c r="I48" s="67"/>
      <c r="J48" s="20"/>
      <c r="K48" s="20"/>
      <c r="L48" s="12"/>
      <c r="M48" s="36"/>
      <c r="N48" s="36"/>
    </row>
    <row r="49" spans="1:14" ht="14.85" customHeight="1" x14ac:dyDescent="0.25">
      <c r="A49" s="2" t="s">
        <v>1138</v>
      </c>
      <c r="B49" s="60" t="s">
        <v>658</v>
      </c>
      <c r="C49" s="56">
        <f>SUM(C50:C77)</f>
        <v>98.940323859223142</v>
      </c>
      <c r="G49" s="2"/>
      <c r="H49" s="31"/>
      <c r="I49" s="12"/>
      <c r="N49" s="2"/>
    </row>
    <row r="50" spans="1:14" ht="14.85" customHeight="1" x14ac:dyDescent="0.25">
      <c r="A50" s="2" t="s">
        <v>1139</v>
      </c>
      <c r="B50" s="2" t="s">
        <v>660</v>
      </c>
      <c r="C50" s="56">
        <v>6.7958708288843699</v>
      </c>
      <c r="G50" s="2"/>
      <c r="H50" s="31"/>
      <c r="N50" s="2"/>
    </row>
    <row r="51" spans="1:14" ht="14.85" customHeight="1" x14ac:dyDescent="0.25">
      <c r="A51" s="2" t="s">
        <v>1140</v>
      </c>
      <c r="B51" s="2" t="s">
        <v>1141</v>
      </c>
      <c r="C51" s="56">
        <v>5.9963566137215034</v>
      </c>
      <c r="D51" s="2" t="s">
        <v>1142</v>
      </c>
      <c r="G51" s="2"/>
      <c r="H51" s="31"/>
      <c r="N51" s="2"/>
    </row>
    <row r="52" spans="1:14" ht="14.85" customHeight="1" x14ac:dyDescent="0.25">
      <c r="A52" s="2" t="s">
        <v>1143</v>
      </c>
      <c r="B52" s="2" t="s">
        <v>664</v>
      </c>
      <c r="C52" s="56">
        <v>0</v>
      </c>
      <c r="G52" s="2"/>
      <c r="H52" s="31"/>
      <c r="N52" s="2"/>
    </row>
    <row r="53" spans="1:14" ht="15" customHeight="1" x14ac:dyDescent="0.25">
      <c r="A53" s="2" t="s">
        <v>1144</v>
      </c>
      <c r="B53" s="2" t="s">
        <v>1145</v>
      </c>
      <c r="C53" s="40" t="s">
        <v>264</v>
      </c>
      <c r="G53" s="2"/>
      <c r="H53" s="31"/>
      <c r="N53" s="2"/>
    </row>
    <row r="54" spans="1:14" ht="14.1" customHeight="1" x14ac:dyDescent="0.25">
      <c r="A54" s="2" t="s">
        <v>1146</v>
      </c>
      <c r="B54" s="2" t="s">
        <v>669</v>
      </c>
      <c r="C54" s="56">
        <v>0</v>
      </c>
      <c r="G54" s="2"/>
      <c r="H54" s="31"/>
      <c r="N54" s="2"/>
    </row>
    <row r="55" spans="1:14" ht="14.1" customHeight="1" x14ac:dyDescent="0.25">
      <c r="A55" s="2" t="s">
        <v>1147</v>
      </c>
      <c r="B55" s="2" t="s">
        <v>671</v>
      </c>
      <c r="C55" s="56">
        <v>0</v>
      </c>
      <c r="G55" s="2"/>
      <c r="H55" s="31"/>
      <c r="N55" s="2"/>
    </row>
    <row r="56" spans="1:14" ht="14.1" customHeight="1" x14ac:dyDescent="0.25">
      <c r="A56" s="2" t="s">
        <v>1148</v>
      </c>
      <c r="B56" s="2" t="s">
        <v>673</v>
      </c>
      <c r="C56" s="56">
        <v>0</v>
      </c>
      <c r="G56" s="2"/>
      <c r="H56" s="31"/>
      <c r="N56" s="2"/>
    </row>
    <row r="57" spans="1:14" ht="14.1" customHeight="1" x14ac:dyDescent="0.25">
      <c r="A57" s="2" t="s">
        <v>1149</v>
      </c>
      <c r="B57" s="2" t="s">
        <v>675</v>
      </c>
      <c r="C57" s="56">
        <v>0</v>
      </c>
      <c r="G57" s="2"/>
      <c r="H57" s="31"/>
      <c r="N57" s="2"/>
    </row>
    <row r="58" spans="1:14" ht="14.1" customHeight="1" x14ac:dyDescent="0.25">
      <c r="A58" s="2" t="s">
        <v>1150</v>
      </c>
      <c r="B58" s="2" t="s">
        <v>677</v>
      </c>
      <c r="C58" s="56">
        <v>0</v>
      </c>
      <c r="G58" s="2"/>
      <c r="H58" s="31"/>
      <c r="N58" s="2"/>
    </row>
    <row r="59" spans="1:14" ht="14.85" customHeight="1" x14ac:dyDescent="0.25">
      <c r="A59" s="2" t="s">
        <v>1151</v>
      </c>
      <c r="B59" s="2" t="s">
        <v>679</v>
      </c>
      <c r="C59" s="56">
        <v>0</v>
      </c>
      <c r="G59" s="2"/>
      <c r="H59" s="31"/>
      <c r="N59" s="2"/>
    </row>
    <row r="60" spans="1:14" ht="14.85" customHeight="1" x14ac:dyDescent="0.25">
      <c r="A60" s="2" t="s">
        <v>1152</v>
      </c>
      <c r="B60" s="2" t="s">
        <v>114</v>
      </c>
      <c r="C60" s="56">
        <v>84.367778138003345</v>
      </c>
      <c r="G60" s="2"/>
      <c r="H60" s="31"/>
      <c r="N60" s="2"/>
    </row>
    <row r="61" spans="1:14" ht="14.1" customHeight="1" x14ac:dyDescent="0.25">
      <c r="A61" s="2" t="s">
        <v>1153</v>
      </c>
      <c r="B61" s="2" t="s">
        <v>682</v>
      </c>
      <c r="C61" s="56">
        <v>0</v>
      </c>
      <c r="G61" s="2"/>
      <c r="H61" s="31"/>
      <c r="N61" s="2"/>
    </row>
    <row r="62" spans="1:14" ht="14.1" customHeight="1" x14ac:dyDescent="0.25">
      <c r="A62" s="2" t="s">
        <v>1154</v>
      </c>
      <c r="B62" s="2" t="s">
        <v>684</v>
      </c>
      <c r="C62" s="56">
        <v>0</v>
      </c>
      <c r="G62" s="2"/>
      <c r="H62" s="31"/>
      <c r="N62" s="2"/>
    </row>
    <row r="63" spans="1:14" ht="14.1" customHeight="1" x14ac:dyDescent="0.25">
      <c r="A63" s="2" t="s">
        <v>1155</v>
      </c>
      <c r="B63" s="2" t="s">
        <v>686</v>
      </c>
      <c r="C63" s="56">
        <v>0</v>
      </c>
      <c r="G63" s="2"/>
      <c r="H63" s="31"/>
      <c r="N63" s="2"/>
    </row>
    <row r="64" spans="1:14" ht="14.1" customHeight="1" x14ac:dyDescent="0.25">
      <c r="A64" s="2" t="s">
        <v>1156</v>
      </c>
      <c r="B64" s="2" t="s">
        <v>688</v>
      </c>
      <c r="C64" s="56">
        <v>0</v>
      </c>
      <c r="G64" s="2"/>
      <c r="H64" s="31"/>
      <c r="N64" s="2"/>
    </row>
    <row r="65" spans="1:14" ht="14.85" customHeight="1" x14ac:dyDescent="0.25">
      <c r="A65" s="2" t="s">
        <v>1157</v>
      </c>
      <c r="B65" s="2" t="s">
        <v>690</v>
      </c>
      <c r="C65" s="56">
        <v>0</v>
      </c>
      <c r="G65" s="2"/>
      <c r="H65" s="31"/>
      <c r="N65" s="2"/>
    </row>
    <row r="66" spans="1:14" ht="14.1" customHeight="1" x14ac:dyDescent="0.25">
      <c r="A66" s="2" t="s">
        <v>1158</v>
      </c>
      <c r="B66" s="2" t="s">
        <v>692</v>
      </c>
      <c r="C66" s="56">
        <v>0</v>
      </c>
      <c r="G66" s="2"/>
      <c r="H66" s="31"/>
      <c r="N66" s="2"/>
    </row>
    <row r="67" spans="1:14" ht="14.1" customHeight="1" x14ac:dyDescent="0.25">
      <c r="A67" s="2" t="s">
        <v>1159</v>
      </c>
      <c r="B67" s="2" t="s">
        <v>694</v>
      </c>
      <c r="C67" s="56">
        <v>0</v>
      </c>
      <c r="G67" s="2"/>
      <c r="H67" s="31"/>
      <c r="N67" s="2"/>
    </row>
    <row r="68" spans="1:14" ht="14.1" customHeight="1" x14ac:dyDescent="0.25">
      <c r="A68" s="2" t="s">
        <v>1160</v>
      </c>
      <c r="B68" s="2" t="s">
        <v>696</v>
      </c>
      <c r="C68" s="56">
        <v>0</v>
      </c>
      <c r="G68" s="2"/>
      <c r="H68" s="31"/>
      <c r="N68" s="2"/>
    </row>
    <row r="69" spans="1:14" ht="14.1" customHeight="1" x14ac:dyDescent="0.25">
      <c r="A69" s="2" t="s">
        <v>1161</v>
      </c>
      <c r="B69" s="2" t="s">
        <v>698</v>
      </c>
      <c r="C69" s="56">
        <v>0</v>
      </c>
      <c r="G69" s="2"/>
      <c r="H69" s="31"/>
      <c r="N69" s="2"/>
    </row>
    <row r="70" spans="1:14" ht="14.85" customHeight="1" x14ac:dyDescent="0.25">
      <c r="A70" s="2" t="s">
        <v>1162</v>
      </c>
      <c r="B70" s="2" t="s">
        <v>700</v>
      </c>
      <c r="C70" s="56">
        <v>1.780318278613914</v>
      </c>
      <c r="G70" s="2"/>
      <c r="H70" s="31"/>
      <c r="N70" s="2"/>
    </row>
    <row r="71" spans="1:14" ht="14.1" customHeight="1" x14ac:dyDescent="0.25">
      <c r="A71" s="2" t="s">
        <v>1163</v>
      </c>
      <c r="B71" s="2" t="s">
        <v>702</v>
      </c>
      <c r="C71" s="56">
        <v>0</v>
      </c>
      <c r="G71" s="2"/>
      <c r="H71" s="31"/>
      <c r="N71" s="2"/>
    </row>
    <row r="72" spans="1:14" ht="14.1" customHeight="1" x14ac:dyDescent="0.25">
      <c r="A72" s="2" t="s">
        <v>1164</v>
      </c>
      <c r="B72" s="2" t="s">
        <v>704</v>
      </c>
      <c r="C72" s="56">
        <v>0</v>
      </c>
      <c r="G72" s="2"/>
      <c r="H72" s="31"/>
      <c r="N72" s="2"/>
    </row>
    <row r="73" spans="1:14" ht="14.1" customHeight="1" x14ac:dyDescent="0.25">
      <c r="A73" s="2" t="s">
        <v>1165</v>
      </c>
      <c r="B73" s="2" t="s">
        <v>706</v>
      </c>
      <c r="C73" s="56">
        <v>0</v>
      </c>
      <c r="G73" s="2"/>
      <c r="H73" s="31"/>
      <c r="N73" s="2"/>
    </row>
    <row r="74" spans="1:14" ht="14.1" customHeight="1" x14ac:dyDescent="0.25">
      <c r="A74" s="2" t="s">
        <v>1166</v>
      </c>
      <c r="B74" s="2" t="s">
        <v>708</v>
      </c>
      <c r="C74" s="56">
        <v>0</v>
      </c>
      <c r="G74" s="2"/>
      <c r="H74" s="31"/>
      <c r="N74" s="2"/>
    </row>
    <row r="75" spans="1:14" ht="14.85" customHeight="1" x14ac:dyDescent="0.25">
      <c r="A75" s="2" t="s">
        <v>1167</v>
      </c>
      <c r="B75" s="2" t="s">
        <v>710</v>
      </c>
      <c r="C75" s="56">
        <v>0</v>
      </c>
      <c r="G75" s="2"/>
      <c r="H75" s="31"/>
      <c r="N75" s="2"/>
    </row>
    <row r="76" spans="1:14" ht="14.1" customHeight="1" x14ac:dyDescent="0.25">
      <c r="A76" s="2" t="s">
        <v>1168</v>
      </c>
      <c r="B76" s="2" t="s">
        <v>712</v>
      </c>
      <c r="C76" s="56">
        <v>0</v>
      </c>
      <c r="G76" s="2"/>
      <c r="H76" s="31"/>
      <c r="N76" s="2"/>
    </row>
    <row r="77" spans="1:14" ht="14.1" customHeight="1" x14ac:dyDescent="0.25">
      <c r="A77" s="2" t="s">
        <v>1169</v>
      </c>
      <c r="B77" s="2" t="s">
        <v>714</v>
      </c>
      <c r="C77" s="56">
        <v>0</v>
      </c>
      <c r="G77" s="2"/>
      <c r="H77" s="31"/>
      <c r="N77" s="2"/>
    </row>
    <row r="78" spans="1:14" ht="14.85" customHeight="1" x14ac:dyDescent="0.25">
      <c r="A78" s="2" t="s">
        <v>1170</v>
      </c>
      <c r="B78" s="60" t="s">
        <v>378</v>
      </c>
      <c r="C78" s="56">
        <f>SUM(C79:C81)</f>
        <v>0</v>
      </c>
      <c r="G78" s="2"/>
      <c r="H78" s="31"/>
      <c r="I78" s="12"/>
      <c r="N78" s="2"/>
    </row>
    <row r="79" spans="1:14" ht="14.1" customHeight="1" x14ac:dyDescent="0.25">
      <c r="A79" s="2" t="s">
        <v>1171</v>
      </c>
      <c r="B79" s="2" t="s">
        <v>717</v>
      </c>
      <c r="C79" s="56">
        <v>0</v>
      </c>
      <c r="G79" s="2"/>
      <c r="H79" s="31"/>
      <c r="N79" s="2"/>
    </row>
    <row r="80" spans="1:14" ht="14.1" customHeight="1" x14ac:dyDescent="0.25">
      <c r="A80" s="2" t="s">
        <v>1172</v>
      </c>
      <c r="B80" s="2" t="s">
        <v>719</v>
      </c>
      <c r="C80" s="56">
        <v>0</v>
      </c>
      <c r="G80" s="2"/>
      <c r="H80" s="31"/>
      <c r="N80" s="2"/>
    </row>
    <row r="81" spans="1:14" ht="14.1" customHeight="1" x14ac:dyDescent="0.25">
      <c r="A81" s="2" t="s">
        <v>1173</v>
      </c>
      <c r="B81" s="2" t="s">
        <v>721</v>
      </c>
      <c r="C81" s="56">
        <v>0</v>
      </c>
      <c r="G81" s="2"/>
      <c r="H81" s="31"/>
      <c r="N81" s="2"/>
    </row>
    <row r="82" spans="1:14" ht="14.85" customHeight="1" x14ac:dyDescent="0.25">
      <c r="A82" s="2" t="s">
        <v>1174</v>
      </c>
      <c r="B82" s="60" t="s">
        <v>331</v>
      </c>
      <c r="C82" s="56">
        <f>SUM(C83:C92)</f>
        <v>1.059676140776864</v>
      </c>
      <c r="G82" s="2"/>
      <c r="H82" s="31"/>
      <c r="I82" s="12"/>
      <c r="N82" s="2"/>
    </row>
    <row r="83" spans="1:14" ht="14.1" customHeight="1" x14ac:dyDescent="0.25">
      <c r="A83" s="2" t="s">
        <v>1175</v>
      </c>
      <c r="B83" s="2" t="s">
        <v>380</v>
      </c>
      <c r="C83" s="56">
        <v>1.059676140776864</v>
      </c>
      <c r="G83" s="2"/>
      <c r="H83" s="31"/>
      <c r="N83" s="2"/>
    </row>
    <row r="84" spans="1:14" ht="15" customHeight="1" x14ac:dyDescent="0.25">
      <c r="A84" s="2" t="s">
        <v>1176</v>
      </c>
      <c r="B84" s="2" t="s">
        <v>1177</v>
      </c>
      <c r="C84" s="40" t="s">
        <v>264</v>
      </c>
      <c r="G84" s="2"/>
      <c r="H84" s="31"/>
      <c r="N84" s="2"/>
    </row>
    <row r="85" spans="1:14" ht="15" customHeight="1" x14ac:dyDescent="0.25">
      <c r="A85" s="2" t="s">
        <v>1178</v>
      </c>
      <c r="B85" s="2" t="s">
        <v>384</v>
      </c>
      <c r="C85" s="40" t="s">
        <v>667</v>
      </c>
      <c r="G85" s="2"/>
      <c r="H85" s="31"/>
      <c r="N85" s="2"/>
    </row>
    <row r="86" spans="1:14" ht="14.1" customHeight="1" x14ac:dyDescent="0.25">
      <c r="A86" s="2" t="s">
        <v>1179</v>
      </c>
      <c r="B86" s="2" t="s">
        <v>386</v>
      </c>
      <c r="C86" s="56">
        <v>0</v>
      </c>
      <c r="G86" s="2"/>
      <c r="H86" s="31"/>
      <c r="N86" s="2"/>
    </row>
    <row r="87" spans="1:14" ht="14.85" customHeight="1" x14ac:dyDescent="0.25">
      <c r="A87" s="2" t="s">
        <v>1180</v>
      </c>
      <c r="B87" s="2" t="s">
        <v>388</v>
      </c>
      <c r="C87" s="56">
        <v>0</v>
      </c>
      <c r="G87" s="2"/>
      <c r="H87" s="31"/>
      <c r="N87" s="2"/>
    </row>
    <row r="88" spans="1:14" ht="15" customHeight="1" x14ac:dyDescent="0.25">
      <c r="A88" s="2" t="s">
        <v>1181</v>
      </c>
      <c r="B88" s="2" t="s">
        <v>390</v>
      </c>
      <c r="C88" s="40" t="s">
        <v>667</v>
      </c>
      <c r="G88" s="2"/>
      <c r="H88" s="31"/>
      <c r="N88" s="2"/>
    </row>
    <row r="89" spans="1:14" ht="15" customHeight="1" x14ac:dyDescent="0.25">
      <c r="A89" s="2" t="s">
        <v>1182</v>
      </c>
      <c r="B89" s="2" t="s">
        <v>1183</v>
      </c>
      <c r="C89" s="40" t="s">
        <v>264</v>
      </c>
      <c r="G89" s="2"/>
      <c r="H89" s="31"/>
      <c r="N89" s="2"/>
    </row>
    <row r="90" spans="1:14" ht="15" customHeight="1" x14ac:dyDescent="0.25">
      <c r="A90" s="2" t="s">
        <v>1184</v>
      </c>
      <c r="B90" s="2" t="s">
        <v>1185</v>
      </c>
      <c r="C90" s="40" t="s">
        <v>264</v>
      </c>
      <c r="G90" s="2"/>
      <c r="H90" s="31"/>
      <c r="N90" s="2"/>
    </row>
    <row r="91" spans="1:14" ht="14.1" customHeight="1" x14ac:dyDescent="0.25">
      <c r="A91" s="2" t="s">
        <v>1186</v>
      </c>
      <c r="B91" s="2" t="s">
        <v>396</v>
      </c>
      <c r="C91" s="56">
        <v>0</v>
      </c>
      <c r="G91" s="2"/>
      <c r="H91" s="31"/>
      <c r="N91" s="2"/>
    </row>
    <row r="92" spans="1:14" ht="14.1" customHeight="1" x14ac:dyDescent="0.25">
      <c r="A92" s="2" t="s">
        <v>1187</v>
      </c>
      <c r="B92" s="2" t="s">
        <v>331</v>
      </c>
      <c r="C92" s="56">
        <v>0</v>
      </c>
      <c r="G92" s="2"/>
      <c r="H92" s="31"/>
      <c r="N92" s="2"/>
    </row>
    <row r="93" spans="1:14" ht="15" hidden="1" customHeight="1" outlineLevel="1" x14ac:dyDescent="0.25">
      <c r="A93" s="2" t="s">
        <v>1188</v>
      </c>
      <c r="B93" s="34" t="s">
        <v>191</v>
      </c>
      <c r="G93" s="2"/>
      <c r="H93" s="31"/>
      <c r="N93" s="2"/>
    </row>
    <row r="94" spans="1:14" ht="15" hidden="1" customHeight="1" outlineLevel="1" x14ac:dyDescent="0.25">
      <c r="A94" s="2" t="s">
        <v>1189</v>
      </c>
      <c r="B94" s="34" t="s">
        <v>191</v>
      </c>
      <c r="G94" s="2"/>
      <c r="H94" s="31"/>
      <c r="N94" s="2"/>
    </row>
    <row r="95" spans="1:14" ht="15" hidden="1" customHeight="1" outlineLevel="1" x14ac:dyDescent="0.25">
      <c r="A95" s="2" t="s">
        <v>1190</v>
      </c>
      <c r="B95" s="34" t="s">
        <v>191</v>
      </c>
      <c r="G95" s="2"/>
      <c r="H95" s="31"/>
      <c r="N95" s="2"/>
    </row>
    <row r="96" spans="1:14" ht="15" hidden="1" customHeight="1" outlineLevel="1" x14ac:dyDescent="0.25">
      <c r="A96" s="2" t="s">
        <v>1191</v>
      </c>
      <c r="B96" s="34" t="s">
        <v>191</v>
      </c>
      <c r="G96" s="2"/>
      <c r="H96" s="31"/>
      <c r="N96" s="2"/>
    </row>
    <row r="97" spans="1:14" ht="15" hidden="1" customHeight="1" outlineLevel="1" x14ac:dyDescent="0.25">
      <c r="A97" s="2" t="s">
        <v>1192</v>
      </c>
      <c r="B97" s="34" t="s">
        <v>191</v>
      </c>
      <c r="G97" s="2"/>
      <c r="H97" s="31"/>
      <c r="N97" s="2"/>
    </row>
    <row r="98" spans="1:14" ht="15" hidden="1" customHeight="1" outlineLevel="1" x14ac:dyDescent="0.25">
      <c r="A98" s="2" t="s">
        <v>1193</v>
      </c>
      <c r="B98" s="34" t="s">
        <v>191</v>
      </c>
      <c r="G98" s="2"/>
      <c r="H98" s="31"/>
      <c r="N98" s="2"/>
    </row>
    <row r="99" spans="1:14" ht="15" hidden="1" customHeight="1" outlineLevel="1" x14ac:dyDescent="0.25">
      <c r="A99" s="2" t="s">
        <v>1194</v>
      </c>
      <c r="B99" s="34" t="s">
        <v>191</v>
      </c>
      <c r="G99" s="2"/>
      <c r="H99" s="31"/>
      <c r="N99" s="2"/>
    </row>
    <row r="100" spans="1:14" ht="15" hidden="1" customHeight="1" outlineLevel="1" x14ac:dyDescent="0.25">
      <c r="A100" s="2" t="s">
        <v>1195</v>
      </c>
      <c r="B100" s="34" t="s">
        <v>191</v>
      </c>
      <c r="G100" s="2"/>
      <c r="H100" s="31"/>
      <c r="N100" s="2"/>
    </row>
    <row r="101" spans="1:14" ht="15" hidden="1" customHeight="1" outlineLevel="1" x14ac:dyDescent="0.25">
      <c r="A101" s="2" t="s">
        <v>1196</v>
      </c>
      <c r="B101" s="34" t="s">
        <v>191</v>
      </c>
      <c r="G101" s="2"/>
      <c r="H101" s="31"/>
      <c r="N101" s="2"/>
    </row>
    <row r="102" spans="1:14" ht="15" hidden="1" customHeight="1" outlineLevel="1" x14ac:dyDescent="0.25">
      <c r="A102" s="2" t="s">
        <v>1197</v>
      </c>
      <c r="B102" s="34" t="s">
        <v>191</v>
      </c>
      <c r="G102" s="2"/>
      <c r="H102" s="31"/>
      <c r="N102" s="2"/>
    </row>
    <row r="103" spans="1:14" ht="15" customHeight="1" x14ac:dyDescent="0.25">
      <c r="A103" s="24"/>
      <c r="B103" s="25" t="s">
        <v>746</v>
      </c>
      <c r="C103" s="24" t="s">
        <v>1102</v>
      </c>
      <c r="D103" s="24"/>
      <c r="E103" s="26"/>
      <c r="F103" s="24"/>
      <c r="G103" s="27"/>
      <c r="H103" s="31"/>
      <c r="I103" s="67"/>
      <c r="J103" s="20"/>
      <c r="K103" s="20"/>
      <c r="L103" s="12"/>
      <c r="M103" s="20"/>
      <c r="N103" s="36"/>
    </row>
    <row r="104" spans="1:14" ht="15" customHeight="1" x14ac:dyDescent="0.25">
      <c r="A104" s="2" t="s">
        <v>1198</v>
      </c>
      <c r="B104" s="2" t="s">
        <v>748</v>
      </c>
      <c r="C104" s="30" t="s">
        <v>264</v>
      </c>
      <c r="G104" s="2"/>
      <c r="H104" s="31"/>
      <c r="N104" s="2"/>
    </row>
    <row r="105" spans="1:14" ht="15" customHeight="1" x14ac:dyDescent="0.25">
      <c r="A105" s="2" t="s">
        <v>1199</v>
      </c>
      <c r="B105" s="2" t="s">
        <v>748</v>
      </c>
      <c r="C105" s="30" t="s">
        <v>264</v>
      </c>
      <c r="G105" s="2"/>
      <c r="H105" s="31"/>
      <c r="N105" s="2"/>
    </row>
    <row r="106" spans="1:14" ht="15" customHeight="1" x14ac:dyDescent="0.25">
      <c r="A106" s="2" t="s">
        <v>1200</v>
      </c>
      <c r="B106" s="2" t="s">
        <v>748</v>
      </c>
      <c r="C106" s="30" t="s">
        <v>264</v>
      </c>
      <c r="G106" s="2"/>
      <c r="H106" s="31"/>
      <c r="N106" s="2"/>
    </row>
    <row r="107" spans="1:14" ht="15" customHeight="1" x14ac:dyDescent="0.25">
      <c r="A107" s="2" t="s">
        <v>1201</v>
      </c>
      <c r="B107" s="2" t="s">
        <v>748</v>
      </c>
      <c r="C107" s="30" t="s">
        <v>264</v>
      </c>
      <c r="G107" s="2"/>
      <c r="H107" s="31"/>
      <c r="N107" s="2"/>
    </row>
    <row r="108" spans="1:14" ht="15" customHeight="1" x14ac:dyDescent="0.25">
      <c r="A108" s="2" t="s">
        <v>1202</v>
      </c>
      <c r="B108" s="2" t="s">
        <v>748</v>
      </c>
      <c r="C108" s="30" t="s">
        <v>264</v>
      </c>
      <c r="G108" s="2"/>
      <c r="H108" s="31"/>
      <c r="N108" s="2"/>
    </row>
    <row r="109" spans="1:14" ht="15" customHeight="1" x14ac:dyDescent="0.25">
      <c r="A109" s="2" t="s">
        <v>1203</v>
      </c>
      <c r="B109" s="2" t="s">
        <v>748</v>
      </c>
      <c r="C109" s="30" t="s">
        <v>264</v>
      </c>
      <c r="G109" s="2"/>
      <c r="H109" s="31"/>
      <c r="N109" s="2"/>
    </row>
    <row r="110" spans="1:14" ht="15" customHeight="1" x14ac:dyDescent="0.25">
      <c r="A110" s="2" t="s">
        <v>1204</v>
      </c>
      <c r="B110" s="2" t="s">
        <v>748</v>
      </c>
      <c r="C110" s="30" t="s">
        <v>264</v>
      </c>
      <c r="G110" s="2"/>
      <c r="H110" s="31"/>
      <c r="N110" s="2"/>
    </row>
    <row r="111" spans="1:14" ht="15" customHeight="1" x14ac:dyDescent="0.25">
      <c r="A111" s="2" t="s">
        <v>1205</v>
      </c>
      <c r="B111" s="2" t="s">
        <v>748</v>
      </c>
      <c r="C111" s="30" t="s">
        <v>264</v>
      </c>
      <c r="G111" s="2"/>
      <c r="H111" s="31"/>
      <c r="N111" s="2"/>
    </row>
    <row r="112" spans="1:14" ht="15" customHeight="1" x14ac:dyDescent="0.25">
      <c r="A112" s="2" t="s">
        <v>1206</v>
      </c>
      <c r="B112" s="2" t="s">
        <v>748</v>
      </c>
      <c r="C112" s="30" t="s">
        <v>264</v>
      </c>
      <c r="G112" s="2"/>
      <c r="H112" s="31"/>
      <c r="N112" s="2"/>
    </row>
    <row r="113" spans="1:14" ht="15" customHeight="1" x14ac:dyDescent="0.25">
      <c r="A113" s="2" t="s">
        <v>1207</v>
      </c>
      <c r="B113" s="2" t="s">
        <v>748</v>
      </c>
      <c r="C113" s="30" t="s">
        <v>264</v>
      </c>
      <c r="G113" s="2"/>
      <c r="H113" s="31"/>
      <c r="N113" s="2"/>
    </row>
    <row r="114" spans="1:14" ht="15" customHeight="1" x14ac:dyDescent="0.25">
      <c r="A114" s="2" t="s">
        <v>1208</v>
      </c>
      <c r="B114" s="2" t="s">
        <v>748</v>
      </c>
      <c r="C114" s="30" t="s">
        <v>264</v>
      </c>
      <c r="G114" s="2"/>
      <c r="H114" s="31"/>
      <c r="N114" s="2"/>
    </row>
    <row r="115" spans="1:14" ht="15" customHeight="1" x14ac:dyDescent="0.25">
      <c r="A115" s="2" t="s">
        <v>1209</v>
      </c>
      <c r="B115" s="2" t="s">
        <v>748</v>
      </c>
      <c r="C115" s="30" t="s">
        <v>264</v>
      </c>
      <c r="G115" s="2"/>
      <c r="H115" s="31"/>
      <c r="N115" s="2"/>
    </row>
    <row r="116" spans="1:14" ht="15" customHeight="1" x14ac:dyDescent="0.25">
      <c r="A116" s="2" t="s">
        <v>1210</v>
      </c>
      <c r="B116" s="2" t="s">
        <v>748</v>
      </c>
      <c r="C116" s="30" t="s">
        <v>264</v>
      </c>
      <c r="G116" s="2"/>
      <c r="H116" s="31"/>
      <c r="N116" s="2"/>
    </row>
    <row r="117" spans="1:14" ht="15" customHeight="1" x14ac:dyDescent="0.25">
      <c r="A117" s="2" t="s">
        <v>1211</v>
      </c>
      <c r="B117" s="2" t="s">
        <v>748</v>
      </c>
      <c r="C117" s="30" t="s">
        <v>264</v>
      </c>
      <c r="G117" s="2"/>
      <c r="H117" s="31"/>
      <c r="N117" s="2"/>
    </row>
    <row r="118" spans="1:14" ht="15" customHeight="1" x14ac:dyDescent="0.25">
      <c r="A118" s="2" t="s">
        <v>1212</v>
      </c>
      <c r="B118" s="2" t="s">
        <v>748</v>
      </c>
      <c r="C118" s="30" t="s">
        <v>264</v>
      </c>
      <c r="G118" s="2"/>
      <c r="H118" s="31"/>
      <c r="N118" s="2"/>
    </row>
    <row r="119" spans="1:14" ht="15" customHeight="1" x14ac:dyDescent="0.25">
      <c r="A119" s="2" t="s">
        <v>1213</v>
      </c>
      <c r="B119" s="2" t="s">
        <v>748</v>
      </c>
      <c r="C119" s="30" t="s">
        <v>264</v>
      </c>
      <c r="G119" s="2"/>
      <c r="H119" s="31"/>
      <c r="N119" s="2"/>
    </row>
    <row r="120" spans="1:14" ht="15" customHeight="1" x14ac:dyDescent="0.25">
      <c r="A120" s="2" t="s">
        <v>1214</v>
      </c>
      <c r="B120" s="2" t="s">
        <v>748</v>
      </c>
      <c r="C120" s="30" t="s">
        <v>264</v>
      </c>
      <c r="G120" s="2"/>
      <c r="H120" s="31"/>
      <c r="N120" s="2"/>
    </row>
    <row r="121" spans="1:14" ht="15" customHeight="1" x14ac:dyDescent="0.25">
      <c r="A121" s="2" t="s">
        <v>1215</v>
      </c>
      <c r="B121" s="2" t="s">
        <v>748</v>
      </c>
      <c r="C121" s="30" t="s">
        <v>264</v>
      </c>
      <c r="G121" s="2"/>
      <c r="H121" s="31"/>
      <c r="N121" s="2"/>
    </row>
    <row r="122" spans="1:14" ht="15" customHeight="1" x14ac:dyDescent="0.25">
      <c r="A122" s="2" t="s">
        <v>1216</v>
      </c>
      <c r="B122" s="2" t="s">
        <v>748</v>
      </c>
      <c r="C122" s="30" t="s">
        <v>264</v>
      </c>
      <c r="G122" s="2"/>
      <c r="H122" s="31"/>
      <c r="N122" s="2"/>
    </row>
    <row r="123" spans="1:14" ht="15" customHeight="1" x14ac:dyDescent="0.25">
      <c r="A123" s="2" t="s">
        <v>1217</v>
      </c>
      <c r="B123" s="2" t="s">
        <v>748</v>
      </c>
      <c r="C123" s="30" t="s">
        <v>264</v>
      </c>
      <c r="G123" s="2"/>
      <c r="H123" s="31"/>
      <c r="N123" s="2"/>
    </row>
    <row r="124" spans="1:14" ht="15" customHeight="1" x14ac:dyDescent="0.25">
      <c r="A124" s="2" t="s">
        <v>1218</v>
      </c>
      <c r="B124" s="2" t="s">
        <v>748</v>
      </c>
      <c r="C124" s="30" t="s">
        <v>264</v>
      </c>
      <c r="G124" s="2"/>
      <c r="H124" s="31"/>
      <c r="N124" s="2"/>
    </row>
    <row r="125" spans="1:14" ht="15" customHeight="1" x14ac:dyDescent="0.25">
      <c r="A125" s="2" t="s">
        <v>1219</v>
      </c>
      <c r="B125" s="2" t="s">
        <v>748</v>
      </c>
      <c r="C125" s="30" t="s">
        <v>264</v>
      </c>
      <c r="G125" s="2"/>
      <c r="H125" s="31"/>
      <c r="N125" s="2"/>
    </row>
    <row r="126" spans="1:14" ht="15" customHeight="1" x14ac:dyDescent="0.25">
      <c r="A126" s="2" t="s">
        <v>1220</v>
      </c>
      <c r="B126" s="2" t="s">
        <v>748</v>
      </c>
      <c r="C126" s="30" t="s">
        <v>264</v>
      </c>
      <c r="G126" s="2"/>
      <c r="H126" s="31"/>
      <c r="N126" s="2"/>
    </row>
    <row r="127" spans="1:14" ht="15" customHeight="1" x14ac:dyDescent="0.25">
      <c r="A127" s="2" t="s">
        <v>1221</v>
      </c>
      <c r="B127" s="2" t="s">
        <v>748</v>
      </c>
      <c r="C127" s="30" t="s">
        <v>264</v>
      </c>
      <c r="G127" s="2"/>
      <c r="H127" s="31"/>
      <c r="N127" s="2"/>
    </row>
    <row r="128" spans="1:14" ht="15" customHeight="1" x14ac:dyDescent="0.25">
      <c r="A128" s="2" t="s">
        <v>1222</v>
      </c>
      <c r="B128" s="2" t="s">
        <v>748</v>
      </c>
      <c r="C128" s="30" t="s">
        <v>264</v>
      </c>
      <c r="G128" s="2"/>
      <c r="H128" s="31"/>
      <c r="N128" s="2"/>
    </row>
    <row r="129" spans="1:14" ht="15" customHeight="1" x14ac:dyDescent="0.25">
      <c r="A129" s="24"/>
      <c r="B129" s="59" t="s">
        <v>798</v>
      </c>
      <c r="C129" s="24" t="s">
        <v>1102</v>
      </c>
      <c r="D129" s="24"/>
      <c r="E129" s="24"/>
      <c r="F129" s="27"/>
      <c r="G129" s="27"/>
      <c r="H129" s="31"/>
      <c r="I129" s="67"/>
      <c r="J129" s="20"/>
      <c r="K129" s="20"/>
      <c r="L129" s="20"/>
      <c r="M129" s="36"/>
      <c r="N129" s="36"/>
    </row>
    <row r="130" spans="1:14" ht="14.1" customHeight="1" x14ac:dyDescent="0.25">
      <c r="A130" s="2" t="s">
        <v>1223</v>
      </c>
      <c r="B130" s="2" t="s">
        <v>800</v>
      </c>
      <c r="C130" s="56">
        <v>91</v>
      </c>
      <c r="D130" s="31"/>
      <c r="E130" s="31"/>
      <c r="F130" s="31"/>
      <c r="G130" s="31"/>
      <c r="H130" s="31"/>
      <c r="K130" s="31"/>
      <c r="L130" s="31"/>
      <c r="M130" s="31"/>
      <c r="N130" s="31"/>
    </row>
    <row r="131" spans="1:14" ht="14.1" customHeight="1" x14ac:dyDescent="0.25">
      <c r="A131" s="2" t="s">
        <v>1224</v>
      </c>
      <c r="B131" s="2" t="s">
        <v>802</v>
      </c>
      <c r="C131" s="56">
        <f>100-C130</f>
        <v>9</v>
      </c>
      <c r="D131" s="31"/>
      <c r="E131" s="31"/>
      <c r="F131" s="31"/>
      <c r="G131" s="31"/>
      <c r="H131" s="31"/>
      <c r="K131" s="31"/>
      <c r="L131" s="31"/>
      <c r="M131" s="31"/>
      <c r="N131" s="31"/>
    </row>
    <row r="132" spans="1:14" ht="15" customHeight="1" x14ac:dyDescent="0.25">
      <c r="A132" s="2" t="s">
        <v>1225</v>
      </c>
      <c r="B132" s="2" t="s">
        <v>331</v>
      </c>
      <c r="C132" s="40">
        <v>0</v>
      </c>
      <c r="D132" s="31"/>
      <c r="E132" s="31"/>
      <c r="F132" s="31"/>
      <c r="G132" s="31"/>
      <c r="H132" s="31"/>
      <c r="K132" s="31"/>
      <c r="L132" s="31"/>
      <c r="M132" s="31"/>
      <c r="N132" s="31"/>
    </row>
    <row r="133" spans="1:14" ht="15" hidden="1" customHeight="1" outlineLevel="1" x14ac:dyDescent="0.25">
      <c r="A133" s="2" t="s">
        <v>1226</v>
      </c>
      <c r="D133" s="31"/>
      <c r="E133" s="31"/>
      <c r="F133" s="31"/>
      <c r="G133" s="31"/>
      <c r="H133" s="31"/>
      <c r="K133" s="31"/>
      <c r="L133" s="31"/>
      <c r="M133" s="31"/>
      <c r="N133" s="31"/>
    </row>
    <row r="134" spans="1:14" ht="15" hidden="1" customHeight="1" outlineLevel="1" x14ac:dyDescent="0.25">
      <c r="A134" s="2" t="s">
        <v>1227</v>
      </c>
      <c r="D134" s="31"/>
      <c r="E134" s="31"/>
      <c r="F134" s="31"/>
      <c r="G134" s="31"/>
      <c r="H134" s="31"/>
      <c r="K134" s="31"/>
      <c r="L134" s="31"/>
      <c r="M134" s="31"/>
      <c r="N134" s="31"/>
    </row>
    <row r="135" spans="1:14" ht="15" hidden="1" customHeight="1" outlineLevel="1" x14ac:dyDescent="0.25">
      <c r="A135" s="2" t="s">
        <v>1228</v>
      </c>
      <c r="D135" s="31"/>
      <c r="E135" s="31"/>
      <c r="F135" s="31"/>
      <c r="G135" s="31"/>
      <c r="H135" s="31"/>
      <c r="K135" s="31"/>
      <c r="L135" s="31"/>
      <c r="M135" s="31"/>
      <c r="N135" s="31"/>
    </row>
    <row r="136" spans="1:14" ht="15" hidden="1" customHeight="1" outlineLevel="1" x14ac:dyDescent="0.25">
      <c r="A136" s="2" t="s">
        <v>1229</v>
      </c>
      <c r="D136" s="31"/>
      <c r="E136" s="31"/>
      <c r="F136" s="31"/>
      <c r="G136" s="31"/>
      <c r="H136" s="31"/>
      <c r="K136" s="31"/>
      <c r="L136" s="31"/>
      <c r="M136" s="31"/>
      <c r="N136" s="31"/>
    </row>
    <row r="137" spans="1:14" ht="15" customHeight="1" x14ac:dyDescent="0.25">
      <c r="A137" s="24"/>
      <c r="B137" s="25" t="s">
        <v>810</v>
      </c>
      <c r="C137" s="24" t="s">
        <v>1102</v>
      </c>
      <c r="D137" s="24"/>
      <c r="E137" s="24"/>
      <c r="F137" s="27"/>
      <c r="G137" s="27"/>
      <c r="H137" s="31"/>
      <c r="I137" s="67"/>
      <c r="J137" s="20"/>
      <c r="K137" s="20"/>
      <c r="L137" s="20"/>
      <c r="M137" s="36"/>
      <c r="N137" s="36"/>
    </row>
    <row r="138" spans="1:14" ht="15" customHeight="1" x14ac:dyDescent="0.25">
      <c r="A138" s="2" t="s">
        <v>1230</v>
      </c>
      <c r="B138" s="2" t="s">
        <v>812</v>
      </c>
      <c r="C138" s="2" t="s">
        <v>264</v>
      </c>
      <c r="D138" s="72"/>
      <c r="E138" s="72"/>
      <c r="F138" s="35"/>
      <c r="G138" s="32"/>
      <c r="H138" s="31"/>
      <c r="K138" s="72"/>
      <c r="L138" s="72"/>
      <c r="M138" s="35"/>
      <c r="N138" s="32"/>
    </row>
    <row r="139" spans="1:14" ht="15" customHeight="1" x14ac:dyDescent="0.25">
      <c r="A139" s="2" t="s">
        <v>1231</v>
      </c>
      <c r="B139" s="2" t="s">
        <v>814</v>
      </c>
      <c r="C139" s="2" t="s">
        <v>264</v>
      </c>
      <c r="D139" s="72"/>
      <c r="E139" s="72"/>
      <c r="F139" s="35"/>
      <c r="G139" s="32"/>
      <c r="H139" s="31"/>
      <c r="K139" s="72"/>
      <c r="L139" s="72"/>
      <c r="M139" s="35"/>
      <c r="N139" s="32"/>
    </row>
    <row r="140" spans="1:14" ht="15" customHeight="1" x14ac:dyDescent="0.25">
      <c r="A140" s="2" t="s">
        <v>1232</v>
      </c>
      <c r="B140" s="2" t="s">
        <v>331</v>
      </c>
      <c r="C140" s="2" t="s">
        <v>264</v>
      </c>
      <c r="D140" s="72"/>
      <c r="E140" s="72"/>
      <c r="F140" s="35"/>
      <c r="G140" s="32"/>
      <c r="H140" s="31"/>
      <c r="K140" s="72"/>
      <c r="L140" s="72"/>
      <c r="M140" s="35"/>
      <c r="N140" s="32"/>
    </row>
    <row r="141" spans="1:14" ht="15" hidden="1" customHeight="1" outlineLevel="1" x14ac:dyDescent="0.25">
      <c r="A141" s="2" t="s">
        <v>1233</v>
      </c>
      <c r="D141" s="72"/>
      <c r="E141" s="72"/>
      <c r="F141" s="35"/>
      <c r="G141" s="32"/>
      <c r="H141" s="31"/>
      <c r="K141" s="72"/>
      <c r="L141" s="72"/>
      <c r="M141" s="35"/>
      <c r="N141" s="32"/>
    </row>
    <row r="142" spans="1:14" ht="15" hidden="1" customHeight="1" outlineLevel="1" x14ac:dyDescent="0.25">
      <c r="A142" s="2" t="s">
        <v>1234</v>
      </c>
      <c r="D142" s="72"/>
      <c r="E142" s="72"/>
      <c r="F142" s="35"/>
      <c r="G142" s="32"/>
      <c r="H142" s="31"/>
      <c r="K142" s="72"/>
      <c r="L142" s="72"/>
      <c r="M142" s="35"/>
      <c r="N142" s="32"/>
    </row>
    <row r="143" spans="1:14" ht="15" hidden="1" customHeight="1" outlineLevel="1" x14ac:dyDescent="0.25">
      <c r="A143" s="2" t="s">
        <v>1235</v>
      </c>
      <c r="D143" s="72"/>
      <c r="E143" s="72"/>
      <c r="F143" s="35"/>
      <c r="G143" s="32"/>
      <c r="H143" s="31"/>
      <c r="K143" s="72"/>
      <c r="L143" s="72"/>
      <c r="M143" s="35"/>
      <c r="N143" s="32"/>
    </row>
    <row r="144" spans="1:14" ht="15" hidden="1" customHeight="1" outlineLevel="1" x14ac:dyDescent="0.25">
      <c r="A144" s="2" t="s">
        <v>1236</v>
      </c>
      <c r="D144" s="72"/>
      <c r="E144" s="72"/>
      <c r="F144" s="35"/>
      <c r="G144" s="32"/>
      <c r="H144" s="31"/>
      <c r="K144" s="72"/>
      <c r="L144" s="72"/>
      <c r="M144" s="35"/>
      <c r="N144" s="32"/>
    </row>
    <row r="145" spans="1:14" ht="15" hidden="1" customHeight="1" outlineLevel="1" x14ac:dyDescent="0.25">
      <c r="A145" s="2" t="s">
        <v>1237</v>
      </c>
      <c r="D145" s="72"/>
      <c r="E145" s="72"/>
      <c r="F145" s="35"/>
      <c r="G145" s="32"/>
      <c r="H145" s="31"/>
      <c r="K145" s="72"/>
      <c r="L145" s="72"/>
      <c r="M145" s="35"/>
      <c r="N145" s="32"/>
    </row>
    <row r="146" spans="1:14" ht="15" hidden="1" customHeight="1" outlineLevel="1" x14ac:dyDescent="0.25">
      <c r="A146" s="2" t="s">
        <v>1238</v>
      </c>
      <c r="D146" s="72"/>
      <c r="E146" s="72"/>
      <c r="F146" s="35"/>
      <c r="G146" s="32"/>
      <c r="H146" s="31"/>
      <c r="K146" s="72"/>
      <c r="L146" s="72"/>
      <c r="M146" s="35"/>
      <c r="N146" s="32"/>
    </row>
    <row r="147" spans="1:14" ht="15" customHeight="1" x14ac:dyDescent="0.25">
      <c r="A147" s="24"/>
      <c r="B147" s="25" t="s">
        <v>1239</v>
      </c>
      <c r="C147" s="24" t="s">
        <v>149</v>
      </c>
      <c r="D147" s="24"/>
      <c r="E147" s="24"/>
      <c r="F147" s="24" t="s">
        <v>1102</v>
      </c>
      <c r="G147" s="27"/>
      <c r="H147" s="31"/>
      <c r="I147" s="67"/>
      <c r="J147" s="20"/>
      <c r="K147" s="20"/>
      <c r="L147" s="20"/>
      <c r="M147" s="20"/>
      <c r="N147" s="36"/>
    </row>
    <row r="148" spans="1:14" ht="14.1" customHeight="1" x14ac:dyDescent="0.25">
      <c r="A148" s="2" t="s">
        <v>1240</v>
      </c>
      <c r="B148" s="2" t="s">
        <v>1241</v>
      </c>
      <c r="C148" s="28">
        <v>264.53500000000003</v>
      </c>
      <c r="D148" s="72"/>
      <c r="E148" s="72"/>
      <c r="F148" s="30">
        <f>C148/$C$152</f>
        <v>0.10574974645405454</v>
      </c>
      <c r="G148" s="32"/>
      <c r="H148" s="31"/>
      <c r="K148" s="72"/>
      <c r="L148" s="72"/>
      <c r="M148" s="30"/>
      <c r="N148" s="32"/>
    </row>
    <row r="149" spans="1:14" ht="14.1" customHeight="1" x14ac:dyDescent="0.25">
      <c r="A149" s="2" t="s">
        <v>1242</v>
      </c>
      <c r="B149" s="2" t="s">
        <v>1243</v>
      </c>
      <c r="C149" s="28">
        <v>1823.54</v>
      </c>
      <c r="D149" s="72"/>
      <c r="E149" s="72"/>
      <c r="F149" s="30">
        <f>C149/$C$152</f>
        <v>0.72897307595904737</v>
      </c>
      <c r="G149" s="32"/>
      <c r="H149" s="31"/>
      <c r="K149" s="72"/>
      <c r="L149" s="72"/>
      <c r="M149" s="30"/>
      <c r="N149" s="32"/>
    </row>
    <row r="150" spans="1:14" ht="14.1" customHeight="1" x14ac:dyDescent="0.25">
      <c r="A150" s="2" t="s">
        <v>1244</v>
      </c>
      <c r="B150" s="2" t="s">
        <v>1245</v>
      </c>
      <c r="C150" s="28">
        <v>251.012</v>
      </c>
      <c r="D150" s="72"/>
      <c r="E150" s="72"/>
      <c r="F150" s="30">
        <f>C150/$C$152</f>
        <v>0.10034383108823081</v>
      </c>
      <c r="G150" s="32"/>
      <c r="H150" s="31"/>
      <c r="K150" s="72"/>
      <c r="L150" s="72"/>
      <c r="M150" s="30"/>
      <c r="N150" s="32"/>
    </row>
    <row r="151" spans="1:14" ht="15" customHeight="1" x14ac:dyDescent="0.25">
      <c r="A151" s="2" t="s">
        <v>1246</v>
      </c>
      <c r="B151" s="2" t="s">
        <v>1247</v>
      </c>
      <c r="C151" s="28">
        <v>162.43199999999999</v>
      </c>
      <c r="D151" s="72"/>
      <c r="E151" s="72"/>
      <c r="F151" s="30">
        <f>C151/$C$152</f>
        <v>6.4933346498667416E-2</v>
      </c>
      <c r="G151" s="32"/>
      <c r="H151" s="31"/>
      <c r="K151" s="72"/>
      <c r="L151" s="72"/>
      <c r="M151" s="30"/>
      <c r="N151" s="32"/>
    </row>
    <row r="152" spans="1:14" ht="15" customHeight="1" x14ac:dyDescent="0.25">
      <c r="A152" s="2" t="s">
        <v>1248</v>
      </c>
      <c r="B152" s="33" t="s">
        <v>189</v>
      </c>
      <c r="C152" s="28">
        <f>SUM(C148:C151)</f>
        <v>2501.5189999999998</v>
      </c>
      <c r="D152" s="72"/>
      <c r="E152" s="72"/>
      <c r="F152" s="30">
        <f>C152/$C$152</f>
        <v>1</v>
      </c>
      <c r="G152" s="32"/>
      <c r="H152" s="31"/>
      <c r="K152" s="72"/>
      <c r="L152" s="72"/>
      <c r="M152" s="30"/>
      <c r="N152" s="32"/>
    </row>
    <row r="153" spans="1:14" ht="15" hidden="1" customHeight="1" outlineLevel="1" x14ac:dyDescent="0.25">
      <c r="A153" s="2" t="s">
        <v>1249</v>
      </c>
      <c r="B153" s="34" t="s">
        <v>1250</v>
      </c>
      <c r="D153" s="72"/>
      <c r="E153" s="72"/>
      <c r="F153" s="30">
        <v>0</v>
      </c>
      <c r="G153" s="32"/>
      <c r="H153" s="31"/>
      <c r="K153" s="72"/>
      <c r="L153" s="72"/>
      <c r="M153" s="30"/>
      <c r="N153" s="32"/>
    </row>
    <row r="154" spans="1:14" ht="15" hidden="1" customHeight="1" outlineLevel="1" x14ac:dyDescent="0.25">
      <c r="A154" s="2" t="s">
        <v>1251</v>
      </c>
      <c r="B154" s="34" t="s">
        <v>1252</v>
      </c>
      <c r="D154" s="72"/>
      <c r="E154" s="72"/>
      <c r="F154" s="30">
        <v>0</v>
      </c>
      <c r="G154" s="32"/>
      <c r="H154" s="31"/>
      <c r="K154" s="72"/>
      <c r="L154" s="72"/>
      <c r="M154" s="30"/>
      <c r="N154" s="32"/>
    </row>
    <row r="155" spans="1:14" ht="15" hidden="1" customHeight="1" outlineLevel="1" x14ac:dyDescent="0.25">
      <c r="A155" s="2" t="s">
        <v>1253</v>
      </c>
      <c r="B155" s="34" t="s">
        <v>1254</v>
      </c>
      <c r="D155" s="72"/>
      <c r="E155" s="72"/>
      <c r="F155" s="30">
        <v>0</v>
      </c>
      <c r="G155" s="32"/>
      <c r="H155" s="31"/>
      <c r="K155" s="72"/>
      <c r="L155" s="72"/>
      <c r="M155" s="30"/>
      <c r="N155" s="32"/>
    </row>
    <row r="156" spans="1:14" ht="15" hidden="1" customHeight="1" outlineLevel="1" x14ac:dyDescent="0.25">
      <c r="A156" s="2" t="s">
        <v>1255</v>
      </c>
      <c r="B156" s="34" t="s">
        <v>1256</v>
      </c>
      <c r="D156" s="72"/>
      <c r="E156" s="72"/>
      <c r="F156" s="30">
        <v>0</v>
      </c>
      <c r="G156" s="32"/>
      <c r="H156" s="31"/>
      <c r="K156" s="72"/>
      <c r="L156" s="72"/>
      <c r="M156" s="30"/>
      <c r="N156" s="32"/>
    </row>
    <row r="157" spans="1:14" ht="15" hidden="1" customHeight="1" outlineLevel="1" x14ac:dyDescent="0.25">
      <c r="A157" s="2" t="s">
        <v>1257</v>
      </c>
      <c r="B157" s="34" t="s">
        <v>1258</v>
      </c>
      <c r="D157" s="72"/>
      <c r="E157" s="72"/>
      <c r="F157" s="30">
        <v>0</v>
      </c>
      <c r="G157" s="32"/>
      <c r="H157" s="31"/>
      <c r="K157" s="72"/>
      <c r="L157" s="72"/>
      <c r="M157" s="30"/>
      <c r="N157" s="32"/>
    </row>
    <row r="158" spans="1:14" ht="15" hidden="1" customHeight="1" outlineLevel="1" x14ac:dyDescent="0.25">
      <c r="A158" s="2" t="s">
        <v>1259</v>
      </c>
      <c r="B158" s="34" t="s">
        <v>1260</v>
      </c>
      <c r="D158" s="72"/>
      <c r="E158" s="72"/>
      <c r="F158" s="30">
        <v>0</v>
      </c>
      <c r="G158" s="32"/>
      <c r="H158" s="31"/>
      <c r="K158" s="72"/>
      <c r="L158" s="72"/>
      <c r="M158" s="30"/>
      <c r="N158" s="32"/>
    </row>
    <row r="159" spans="1:14" ht="15" hidden="1" customHeight="1" outlineLevel="1" x14ac:dyDescent="0.25">
      <c r="A159" s="2" t="s">
        <v>1261</v>
      </c>
      <c r="B159" s="34" t="s">
        <v>1262</v>
      </c>
      <c r="D159" s="72"/>
      <c r="E159" s="72"/>
      <c r="F159" s="30">
        <v>0</v>
      </c>
      <c r="G159" s="32"/>
      <c r="H159" s="31"/>
      <c r="K159" s="72"/>
      <c r="L159" s="72"/>
      <c r="M159" s="30"/>
      <c r="N159" s="32"/>
    </row>
    <row r="160" spans="1:14" ht="15" hidden="1" customHeight="1" outlineLevel="1" x14ac:dyDescent="0.25">
      <c r="A160" s="2" t="s">
        <v>1263</v>
      </c>
      <c r="B160" s="34"/>
      <c r="D160" s="72"/>
      <c r="E160" s="72"/>
      <c r="F160" s="30"/>
      <c r="G160" s="32"/>
      <c r="H160" s="31"/>
      <c r="K160" s="72"/>
      <c r="L160" s="72"/>
      <c r="M160" s="30"/>
      <c r="N160" s="32"/>
    </row>
    <row r="161" spans="1:14" ht="15" hidden="1" customHeight="1" outlineLevel="1" x14ac:dyDescent="0.25">
      <c r="A161" s="2" t="s">
        <v>1264</v>
      </c>
      <c r="B161" s="34"/>
      <c r="D161" s="72"/>
      <c r="E161" s="72"/>
      <c r="F161" s="30"/>
      <c r="G161" s="32"/>
      <c r="H161" s="31"/>
      <c r="K161" s="72"/>
      <c r="L161" s="72"/>
      <c r="M161" s="30"/>
      <c r="N161" s="32"/>
    </row>
    <row r="162" spans="1:14" ht="15" hidden="1" customHeight="1" outlineLevel="1" x14ac:dyDescent="0.25">
      <c r="A162" s="2" t="s">
        <v>1265</v>
      </c>
      <c r="B162" s="34"/>
      <c r="D162" s="72"/>
      <c r="E162" s="72"/>
      <c r="F162" s="30"/>
      <c r="G162" s="32"/>
      <c r="H162" s="31"/>
      <c r="K162" s="72"/>
      <c r="L162" s="72"/>
      <c r="M162" s="30"/>
      <c r="N162" s="32"/>
    </row>
    <row r="163" spans="1:14" ht="15" hidden="1" customHeight="1" outlineLevel="1" x14ac:dyDescent="0.25">
      <c r="A163" s="2" t="s">
        <v>1266</v>
      </c>
      <c r="B163" s="34"/>
      <c r="D163" s="72"/>
      <c r="E163" s="72"/>
      <c r="F163" s="30"/>
      <c r="G163" s="32"/>
      <c r="H163" s="31"/>
      <c r="K163" s="72"/>
      <c r="L163" s="72"/>
      <c r="M163" s="30"/>
      <c r="N163" s="32"/>
    </row>
    <row r="164" spans="1:14" ht="15" hidden="1" customHeight="1" outlineLevel="1" x14ac:dyDescent="0.25">
      <c r="A164" s="2" t="s">
        <v>1267</v>
      </c>
      <c r="D164" s="72"/>
      <c r="E164" s="72"/>
      <c r="F164" s="30">
        <v>0</v>
      </c>
      <c r="G164" s="32"/>
      <c r="H164" s="31"/>
      <c r="K164" s="72"/>
      <c r="L164" s="72"/>
      <c r="M164" s="30"/>
      <c r="N164" s="32"/>
    </row>
    <row r="165" spans="1:14" s="4" customFormat="1" ht="15" hidden="1" customHeight="1" outlineLevel="1" x14ac:dyDescent="0.25">
      <c r="A165" s="2" t="s">
        <v>1268</v>
      </c>
      <c r="F165" s="30">
        <v>0</v>
      </c>
      <c r="G165" s="32"/>
      <c r="H165" s="31"/>
      <c r="I165" s="33"/>
      <c r="J165" s="2"/>
      <c r="K165" s="72"/>
      <c r="L165" s="72"/>
      <c r="M165" s="35"/>
      <c r="N165" s="32"/>
    </row>
    <row r="166" spans="1:14" ht="15" customHeight="1" x14ac:dyDescent="0.25">
      <c r="A166" s="24"/>
      <c r="B166" s="59" t="s">
        <v>1269</v>
      </c>
      <c r="C166" s="24"/>
      <c r="D166" s="24"/>
      <c r="E166" s="24"/>
      <c r="F166" s="27"/>
      <c r="G166" s="27"/>
      <c r="H166" s="31"/>
      <c r="I166" s="67"/>
      <c r="J166" s="20"/>
      <c r="K166" s="20"/>
      <c r="L166" s="20"/>
      <c r="M166" s="36"/>
      <c r="N166" s="36"/>
    </row>
    <row r="167" spans="1:14" ht="15" customHeight="1" x14ac:dyDescent="0.25">
      <c r="A167" s="2" t="s">
        <v>1270</v>
      </c>
      <c r="B167" s="2" t="s">
        <v>840</v>
      </c>
      <c r="C167" s="30">
        <v>0</v>
      </c>
      <c r="D167" s="31"/>
      <c r="E167" s="3"/>
      <c r="F167" s="3"/>
      <c r="G167" s="31"/>
      <c r="H167" s="31"/>
      <c r="K167" s="31"/>
      <c r="L167" s="3"/>
      <c r="M167" s="3"/>
      <c r="N167" s="31"/>
    </row>
    <row r="168" spans="1:14" ht="15" hidden="1" customHeight="1" outlineLevel="1" x14ac:dyDescent="0.25">
      <c r="A168" s="2" t="s">
        <v>1271</v>
      </c>
      <c r="D168" s="31"/>
      <c r="E168" s="3"/>
      <c r="F168" s="3"/>
      <c r="G168" s="31"/>
      <c r="H168" s="31"/>
      <c r="K168" s="31"/>
      <c r="L168" s="3"/>
      <c r="M168" s="3"/>
      <c r="N168" s="31"/>
    </row>
    <row r="169" spans="1:14" ht="15" hidden="1" customHeight="1" outlineLevel="1" x14ac:dyDescent="0.25">
      <c r="A169" s="2" t="s">
        <v>1272</v>
      </c>
      <c r="D169" s="31"/>
      <c r="E169" s="3"/>
      <c r="F169" s="3"/>
      <c r="G169" s="31"/>
      <c r="H169" s="31"/>
      <c r="K169" s="31"/>
      <c r="L169" s="3"/>
      <c r="M169" s="3"/>
      <c r="N169" s="31"/>
    </row>
    <row r="170" spans="1:14" ht="15" hidden="1" customHeight="1" outlineLevel="1" x14ac:dyDescent="0.25">
      <c r="A170" s="2" t="s">
        <v>1273</v>
      </c>
      <c r="D170" s="31"/>
      <c r="E170" s="3"/>
      <c r="F170" s="3"/>
      <c r="G170" s="31"/>
      <c r="H170" s="31"/>
      <c r="K170" s="31"/>
      <c r="L170" s="3"/>
      <c r="M170" s="3"/>
      <c r="N170" s="31"/>
    </row>
    <row r="171" spans="1:14" ht="15" hidden="1" customHeight="1" outlineLevel="1" x14ac:dyDescent="0.25">
      <c r="A171" s="2" t="s">
        <v>1274</v>
      </c>
      <c r="D171" s="31"/>
      <c r="E171" s="3"/>
      <c r="F171" s="3"/>
      <c r="G171" s="31"/>
      <c r="H171" s="31"/>
      <c r="K171" s="31"/>
      <c r="L171" s="3"/>
      <c r="M171" s="3"/>
      <c r="N171" s="31"/>
    </row>
    <row r="172" spans="1:14" ht="15" customHeight="1" x14ac:dyDescent="0.25">
      <c r="A172" s="24"/>
      <c r="B172" s="25" t="s">
        <v>1275</v>
      </c>
      <c r="C172" s="24" t="s">
        <v>1102</v>
      </c>
      <c r="D172" s="24"/>
      <c r="E172" s="24"/>
      <c r="F172" s="27"/>
      <c r="G172" s="27"/>
      <c r="H172" s="31"/>
      <c r="I172" s="67"/>
      <c r="J172" s="20"/>
      <c r="K172" s="20"/>
      <c r="L172" s="20"/>
      <c r="M172" s="36"/>
      <c r="N172" s="36"/>
    </row>
    <row r="173" spans="1:14" ht="15" customHeight="1" x14ac:dyDescent="0.25">
      <c r="A173" s="2" t="s">
        <v>1276</v>
      </c>
      <c r="B173" s="2" t="s">
        <v>1277</v>
      </c>
      <c r="C173" s="30">
        <v>0.74858396038566966</v>
      </c>
      <c r="D173" s="31"/>
      <c r="E173" s="31"/>
      <c r="F173" s="31"/>
      <c r="G173" s="31"/>
      <c r="H173" s="31"/>
      <c r="K173" s="31"/>
      <c r="L173" s="31"/>
      <c r="M173" s="31"/>
      <c r="N173" s="31"/>
    </row>
    <row r="174" spans="1:14" ht="15" hidden="1" customHeight="1" outlineLevel="1" x14ac:dyDescent="0.25">
      <c r="A174" s="2" t="s">
        <v>1278</v>
      </c>
      <c r="D174" s="31"/>
      <c r="E174" s="31"/>
      <c r="F174" s="31"/>
      <c r="G174" s="31"/>
      <c r="H174" s="31"/>
      <c r="K174" s="31"/>
      <c r="L174" s="31"/>
      <c r="M174" s="31"/>
      <c r="N174" s="31"/>
    </row>
    <row r="175" spans="1:14" ht="15" hidden="1" customHeight="1" outlineLevel="1" x14ac:dyDescent="0.25">
      <c r="A175" s="2" t="s">
        <v>1279</v>
      </c>
      <c r="D175" s="31"/>
      <c r="E175" s="31"/>
      <c r="F175" s="31"/>
      <c r="G175" s="31"/>
      <c r="H175" s="31"/>
      <c r="K175" s="31"/>
      <c r="L175" s="31"/>
      <c r="M175" s="31"/>
      <c r="N175" s="31"/>
    </row>
    <row r="176" spans="1:14" ht="15" hidden="1" customHeight="1" outlineLevel="1" x14ac:dyDescent="0.25">
      <c r="A176" s="2" t="s">
        <v>1280</v>
      </c>
      <c r="D176" s="31"/>
      <c r="E176" s="31"/>
      <c r="F176" s="31"/>
      <c r="G176" s="31"/>
      <c r="H176" s="31"/>
      <c r="K176" s="31"/>
      <c r="L176" s="31"/>
      <c r="M176" s="31"/>
      <c r="N176" s="31"/>
    </row>
    <row r="177" spans="1:14" ht="15" hidden="1" customHeight="1" outlineLevel="1" x14ac:dyDescent="0.25">
      <c r="A177" s="2" t="s">
        <v>1281</v>
      </c>
      <c r="D177" s="31"/>
      <c r="E177" s="31"/>
      <c r="F177" s="31"/>
      <c r="G177" s="31"/>
      <c r="H177" s="31"/>
      <c r="K177" s="31"/>
      <c r="L177" s="31"/>
      <c r="M177" s="31"/>
      <c r="N177" s="31"/>
    </row>
    <row r="178" spans="1:14" ht="15" hidden="1" customHeight="1" outlineLevel="1" x14ac:dyDescent="0.25">
      <c r="A178" s="2" t="s">
        <v>1282</v>
      </c>
    </row>
    <row r="179" spans="1:14" ht="15" hidden="1" customHeight="1" outlineLevel="1" x14ac:dyDescent="0.25">
      <c r="A179" s="2" t="s">
        <v>1283</v>
      </c>
    </row>
  </sheetData>
  <hyperlinks>
    <hyperlink ref="B6" location="'B2. HTT Public Sector Assets'!B8" display="8. Public Sector Assets"/>
    <hyperlink ref="B129" location="'2. Harmonised Glossary'!A9" display="6. Breakdown by Interest Rate"/>
    <hyperlink ref="B166" location="'2. Harmonised Glossary'!A14" display="9. Non-Performing Loans"/>
  </hyperlinks>
  <printOptions horizontalCentered="1"/>
  <pageMargins left="0.70833333333333304" right="0.70833333333333304" top="0.59583333333333299" bottom="0.74791666666666701" header="0.51180555555555496" footer="0.51180555555555496"/>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MK37"/>
  <sheetViews>
    <sheetView zoomScaleNormal="100" workbookViewId="0"/>
  </sheetViews>
  <sheetFormatPr baseColWidth="10" defaultColWidth="9.140625" defaultRowHeight="15" outlineLevelRow="1" x14ac:dyDescent="0.25"/>
  <cols>
    <col min="1" max="1" width="16.28515625" style="31" customWidth="1"/>
    <col min="2" max="2" width="89.85546875" style="2" customWidth="1"/>
    <col min="3" max="3" width="134.7109375" style="31" customWidth="1"/>
    <col min="4" max="1025" width="11.42578125" style="31" customWidth="1"/>
  </cols>
  <sheetData>
    <row r="1" spans="1:3" ht="31.15" customHeight="1" x14ac:dyDescent="0.25">
      <c r="A1" s="5" t="s">
        <v>1284</v>
      </c>
      <c r="B1" s="5"/>
      <c r="C1" s="3"/>
    </row>
    <row r="2" spans="1:3" ht="15" customHeight="1" x14ac:dyDescent="0.25">
      <c r="B2" s="3"/>
      <c r="C2" s="3"/>
    </row>
    <row r="3" spans="1:3" ht="14.45" customHeight="1" x14ac:dyDescent="0.25">
      <c r="A3" s="1" t="s">
        <v>1285</v>
      </c>
      <c r="B3" s="73"/>
      <c r="C3" s="3"/>
    </row>
    <row r="4" spans="1:3" ht="15" customHeight="1" x14ac:dyDescent="0.25">
      <c r="C4" s="3"/>
    </row>
    <row r="5" spans="1:3" ht="37.5" customHeight="1" x14ac:dyDescent="0.25">
      <c r="A5" s="17" t="s">
        <v>111</v>
      </c>
      <c r="B5" s="17" t="s">
        <v>1286</v>
      </c>
      <c r="C5" s="74" t="s">
        <v>1287</v>
      </c>
    </row>
    <row r="6" spans="1:3" ht="14.45" customHeight="1" x14ac:dyDescent="0.25">
      <c r="A6" s="48" t="s">
        <v>1288</v>
      </c>
      <c r="B6" s="20" t="s">
        <v>1289</v>
      </c>
      <c r="C6" s="2" t="s">
        <v>817</v>
      </c>
    </row>
    <row r="7" spans="1:3" ht="14.45" customHeight="1" x14ac:dyDescent="0.25">
      <c r="A7" s="48" t="s">
        <v>1290</v>
      </c>
      <c r="B7" s="20" t="s">
        <v>1291</v>
      </c>
      <c r="C7" s="2" t="s">
        <v>817</v>
      </c>
    </row>
    <row r="8" spans="1:3" ht="14.45" customHeight="1" x14ac:dyDescent="0.25">
      <c r="A8" s="48" t="s">
        <v>1292</v>
      </c>
      <c r="B8" s="20" t="s">
        <v>1293</v>
      </c>
      <c r="C8" s="2" t="s">
        <v>817</v>
      </c>
    </row>
    <row r="9" spans="1:3" ht="15" customHeight="1" x14ac:dyDescent="0.25">
      <c r="A9" s="48" t="s">
        <v>1294</v>
      </c>
      <c r="B9" s="20" t="s">
        <v>1295</v>
      </c>
      <c r="C9" s="2" t="s">
        <v>817</v>
      </c>
    </row>
    <row r="10" spans="1:3" ht="44.25" customHeight="1" x14ac:dyDescent="0.25">
      <c r="A10" s="48" t="s">
        <v>1296</v>
      </c>
      <c r="B10" s="20" t="s">
        <v>1297</v>
      </c>
      <c r="C10" s="2" t="s">
        <v>817</v>
      </c>
    </row>
    <row r="11" spans="1:3" ht="54.75" customHeight="1" x14ac:dyDescent="0.25">
      <c r="A11" s="48" t="s">
        <v>1298</v>
      </c>
      <c r="B11" s="20" t="s">
        <v>1299</v>
      </c>
      <c r="C11" s="2" t="s">
        <v>817</v>
      </c>
    </row>
    <row r="12" spans="1:3" ht="14.45" customHeight="1" x14ac:dyDescent="0.25">
      <c r="A12" s="48" t="s">
        <v>1300</v>
      </c>
      <c r="B12" s="20" t="s">
        <v>1301</v>
      </c>
      <c r="C12" s="2" t="s">
        <v>817</v>
      </c>
    </row>
    <row r="13" spans="1:3" ht="14.45" customHeight="1" x14ac:dyDescent="0.25">
      <c r="A13" s="48" t="s">
        <v>1302</v>
      </c>
      <c r="B13" s="20" t="s">
        <v>1303</v>
      </c>
      <c r="C13" s="2"/>
    </row>
    <row r="14" spans="1:3" ht="28.9" customHeight="1" x14ac:dyDescent="0.25">
      <c r="A14" s="48" t="s">
        <v>1304</v>
      </c>
      <c r="B14" s="20" t="s">
        <v>1305</v>
      </c>
      <c r="C14" s="2"/>
    </row>
    <row r="15" spans="1:3" ht="14.45" customHeight="1" x14ac:dyDescent="0.25">
      <c r="A15" s="48" t="s">
        <v>1306</v>
      </c>
      <c r="B15" s="20" t="s">
        <v>1307</v>
      </c>
      <c r="C15" s="2"/>
    </row>
    <row r="16" spans="1:3" ht="28.9" customHeight="1" x14ac:dyDescent="0.25">
      <c r="A16" s="48" t="s">
        <v>1308</v>
      </c>
      <c r="B16" s="20" t="s">
        <v>1309</v>
      </c>
      <c r="C16" s="2" t="s">
        <v>817</v>
      </c>
    </row>
    <row r="17" spans="1:3" ht="30" customHeight="1" x14ac:dyDescent="0.25">
      <c r="A17" s="48" t="s">
        <v>1310</v>
      </c>
      <c r="B17" s="20" t="s">
        <v>1311</v>
      </c>
      <c r="C17" s="2" t="s">
        <v>817</v>
      </c>
    </row>
    <row r="18" spans="1:3" ht="15" customHeight="1" x14ac:dyDescent="0.25">
      <c r="A18" s="48" t="s">
        <v>1312</v>
      </c>
      <c r="B18" s="20" t="s">
        <v>1313</v>
      </c>
      <c r="C18" s="2" t="s">
        <v>817</v>
      </c>
    </row>
    <row r="19" spans="1:3" ht="15" hidden="1" customHeight="1" outlineLevel="1" x14ac:dyDescent="0.25">
      <c r="A19" s="48" t="s">
        <v>1314</v>
      </c>
      <c r="B19" s="20" t="s">
        <v>1315</v>
      </c>
      <c r="C19" s="2"/>
    </row>
    <row r="20" spans="1:3" ht="15" hidden="1" customHeight="1" outlineLevel="1" x14ac:dyDescent="0.25">
      <c r="A20" s="48" t="s">
        <v>1316</v>
      </c>
      <c r="B20" s="67"/>
      <c r="C20" s="2"/>
    </row>
    <row r="21" spans="1:3" ht="15" hidden="1" customHeight="1" outlineLevel="1" x14ac:dyDescent="0.25">
      <c r="A21" s="48" t="s">
        <v>1317</v>
      </c>
      <c r="B21" s="67"/>
      <c r="C21" s="2"/>
    </row>
    <row r="22" spans="1:3" ht="15" hidden="1" customHeight="1" outlineLevel="1" x14ac:dyDescent="0.25">
      <c r="A22" s="48" t="s">
        <v>1318</v>
      </c>
      <c r="B22" s="67"/>
      <c r="C22" s="2"/>
    </row>
    <row r="23" spans="1:3" ht="15" hidden="1" customHeight="1" outlineLevel="1" x14ac:dyDescent="0.25">
      <c r="A23" s="48" t="s">
        <v>1319</v>
      </c>
      <c r="B23" s="67"/>
      <c r="C23" s="2"/>
    </row>
    <row r="24" spans="1:3" ht="18.75" customHeight="1" collapsed="1" x14ac:dyDescent="0.25">
      <c r="A24" s="17"/>
      <c r="B24" s="17" t="s">
        <v>1320</v>
      </c>
      <c r="C24" s="74" t="s">
        <v>1321</v>
      </c>
    </row>
    <row r="25" spans="1:3" ht="15" customHeight="1" x14ac:dyDescent="0.25">
      <c r="A25" s="48" t="s">
        <v>1322</v>
      </c>
      <c r="B25" s="20" t="s">
        <v>1323</v>
      </c>
      <c r="C25" s="2" t="s">
        <v>167</v>
      </c>
    </row>
    <row r="26" spans="1:3" ht="15" customHeight="1" x14ac:dyDescent="0.25">
      <c r="A26" s="48" t="s">
        <v>1324</v>
      </c>
      <c r="B26" s="20" t="s">
        <v>1325</v>
      </c>
      <c r="C26" s="2" t="s">
        <v>667</v>
      </c>
    </row>
    <row r="27" spans="1:3" ht="15" customHeight="1" x14ac:dyDescent="0.25">
      <c r="A27" s="48" t="s">
        <v>1326</v>
      </c>
      <c r="B27" s="20" t="s">
        <v>1327</v>
      </c>
      <c r="C27" s="2" t="s">
        <v>264</v>
      </c>
    </row>
    <row r="28" spans="1:3" ht="15" hidden="1" customHeight="1" outlineLevel="1" x14ac:dyDescent="0.25">
      <c r="A28" s="48" t="s">
        <v>1322</v>
      </c>
      <c r="C28" s="2"/>
    </row>
    <row r="29" spans="1:3" ht="15" hidden="1" customHeight="1" outlineLevel="1" x14ac:dyDescent="0.25">
      <c r="A29" s="48" t="s">
        <v>1328</v>
      </c>
      <c r="C29" s="2"/>
    </row>
    <row r="30" spans="1:3" ht="15" hidden="1" customHeight="1" outlineLevel="1" x14ac:dyDescent="0.25">
      <c r="A30" s="48" t="s">
        <v>1329</v>
      </c>
      <c r="B30" s="20"/>
      <c r="C30" s="2"/>
    </row>
    <row r="31" spans="1:3" ht="18.75" customHeight="1" collapsed="1" x14ac:dyDescent="0.25">
      <c r="A31" s="17"/>
      <c r="B31" s="17" t="s">
        <v>1330</v>
      </c>
      <c r="C31" s="74" t="s">
        <v>1287</v>
      </c>
    </row>
    <row r="32" spans="1:3" ht="15" customHeight="1" x14ac:dyDescent="0.25">
      <c r="A32" s="48" t="s">
        <v>1331</v>
      </c>
      <c r="B32" s="20" t="s">
        <v>1332</v>
      </c>
      <c r="C32" s="2" t="s">
        <v>817</v>
      </c>
    </row>
    <row r="33" spans="1:1" ht="15" customHeight="1" x14ac:dyDescent="0.25">
      <c r="A33" s="48" t="s">
        <v>1333</v>
      </c>
    </row>
    <row r="34" spans="1:1" ht="15" customHeight="1" x14ac:dyDescent="0.25">
      <c r="A34" s="48" t="s">
        <v>1334</v>
      </c>
    </row>
    <row r="35" spans="1:1" ht="15" customHeight="1" x14ac:dyDescent="0.25">
      <c r="A35" s="48" t="s">
        <v>1335</v>
      </c>
    </row>
    <row r="36" spans="1:1" ht="15" customHeight="1" x14ac:dyDescent="0.25">
      <c r="A36" s="48" t="s">
        <v>1336</v>
      </c>
    </row>
    <row r="37" spans="1:1" ht="15" customHeight="1" x14ac:dyDescent="0.25">
      <c r="A37" s="48" t="s">
        <v>1337</v>
      </c>
    </row>
  </sheetData>
  <pageMargins left="0.70833333333333304" right="0.70833333333333304" top="0.59583333333333299" bottom="0.74791666666666701" header="0.51180555555555496" footer="0.51180555555555496"/>
  <pageSetup paperSize="9" firstPageNumber="0" orientation="landscape"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MK122"/>
  <sheetViews>
    <sheetView zoomScaleNormal="100" workbookViewId="0">
      <pane ySplit="1" topLeftCell="A2" activePane="bottomLeft" state="frozen"/>
      <selection pane="bottomLeft" activeCell="A62" sqref="A62"/>
    </sheetView>
  </sheetViews>
  <sheetFormatPr baseColWidth="10" defaultColWidth="9.140625" defaultRowHeight="15" x14ac:dyDescent="0.25"/>
  <cols>
    <col min="1" max="1" width="57.5703125" style="31" customWidth="1"/>
    <col min="2" max="2" width="48.42578125" style="31" customWidth="1"/>
    <col min="3" max="3" width="38.42578125" style="31" customWidth="1"/>
    <col min="4" max="4" width="56.5703125" style="31" customWidth="1"/>
    <col min="5" max="5" width="255.7109375" style="31" customWidth="1"/>
    <col min="6" max="1025" width="11.42578125" style="31" customWidth="1"/>
  </cols>
  <sheetData>
    <row r="1" spans="1:5" s="75" customFormat="1" ht="21" customHeight="1" x14ac:dyDescent="0.35">
      <c r="A1" s="76" t="s">
        <v>1338</v>
      </c>
      <c r="B1" s="76" t="s">
        <v>1339</v>
      </c>
      <c r="C1" s="76" t="s">
        <v>1340</v>
      </c>
      <c r="D1" s="76" t="s">
        <v>1341</v>
      </c>
      <c r="E1" s="76" t="s">
        <v>1342</v>
      </c>
    </row>
    <row r="2" spans="1:5" ht="105" customHeight="1" x14ac:dyDescent="0.25">
      <c r="A2" s="77" t="s">
        <v>1343</v>
      </c>
      <c r="B2" s="77" t="s">
        <v>1344</v>
      </c>
      <c r="C2" s="78"/>
      <c r="D2" s="78"/>
      <c r="E2" s="79" t="s">
        <v>1345</v>
      </c>
    </row>
    <row r="3" spans="1:5" ht="60" customHeight="1" x14ac:dyDescent="0.25">
      <c r="A3" s="77" t="s">
        <v>1346</v>
      </c>
      <c r="B3" s="77" t="s">
        <v>1347</v>
      </c>
      <c r="C3" s="77" t="s">
        <v>1348</v>
      </c>
      <c r="D3" s="77" t="s">
        <v>1349</v>
      </c>
      <c r="E3" s="79" t="s">
        <v>1350</v>
      </c>
    </row>
    <row r="4" spans="1:5" ht="15" customHeight="1" x14ac:dyDescent="0.25">
      <c r="A4" s="77" t="s">
        <v>1351</v>
      </c>
      <c r="B4" s="77" t="s">
        <v>1352</v>
      </c>
      <c r="C4" s="78"/>
      <c r="D4" s="78"/>
      <c r="E4" s="80" t="s">
        <v>1353</v>
      </c>
    </row>
    <row r="5" spans="1:5" ht="15" customHeight="1" x14ac:dyDescent="0.25">
      <c r="A5" s="77" t="s">
        <v>1354</v>
      </c>
      <c r="B5" s="78"/>
      <c r="C5" s="78"/>
      <c r="D5" s="78"/>
      <c r="E5" s="80" t="s">
        <v>1355</v>
      </c>
    </row>
    <row r="6" spans="1:5" ht="15" customHeight="1" x14ac:dyDescent="0.25">
      <c r="A6" s="77" t="s">
        <v>1356</v>
      </c>
      <c r="B6" s="78"/>
      <c r="C6" s="78"/>
      <c r="D6" s="78"/>
      <c r="E6" s="80" t="s">
        <v>1357</v>
      </c>
    </row>
    <row r="7" spans="1:5" ht="120" customHeight="1" x14ac:dyDescent="0.25">
      <c r="A7" s="77" t="s">
        <v>1358</v>
      </c>
      <c r="B7" s="79" t="s">
        <v>1359</v>
      </c>
      <c r="C7" s="78"/>
      <c r="D7" s="78"/>
      <c r="E7" s="79" t="s">
        <v>1360</v>
      </c>
    </row>
    <row r="8" spans="1:5" ht="90" customHeight="1" x14ac:dyDescent="0.25">
      <c r="A8" s="77" t="s">
        <v>1361</v>
      </c>
      <c r="B8" s="78"/>
      <c r="C8" s="79" t="s">
        <v>1362</v>
      </c>
      <c r="D8" s="77" t="s">
        <v>1363</v>
      </c>
      <c r="E8" s="80" t="s">
        <v>1364</v>
      </c>
    </row>
    <row r="9" spans="1:5" ht="15" customHeight="1" x14ac:dyDescent="0.25">
      <c r="A9" s="77" t="s">
        <v>1365</v>
      </c>
      <c r="B9" s="78"/>
      <c r="C9" s="77" t="s">
        <v>1366</v>
      </c>
      <c r="D9" s="78"/>
      <c r="E9" s="81" t="s">
        <v>1367</v>
      </c>
    </row>
    <row r="10" spans="1:5" ht="30" customHeight="1" x14ac:dyDescent="0.25">
      <c r="A10" s="77" t="s">
        <v>1368</v>
      </c>
      <c r="B10" s="79" t="s">
        <v>1369</v>
      </c>
      <c r="C10" s="78"/>
      <c r="D10" s="78"/>
      <c r="E10" s="80" t="s">
        <v>1370</v>
      </c>
    </row>
    <row r="11" spans="1:5" ht="15" customHeight="1" x14ac:dyDescent="0.25">
      <c r="A11" s="77" t="s">
        <v>1371</v>
      </c>
      <c r="B11" s="78"/>
      <c r="C11" s="77" t="s">
        <v>1372</v>
      </c>
      <c r="D11" s="77" t="s">
        <v>1373</v>
      </c>
      <c r="E11" s="80" t="s">
        <v>1374</v>
      </c>
    </row>
    <row r="12" spans="1:5" ht="30" customHeight="1" x14ac:dyDescent="0.25">
      <c r="A12" s="82" t="s">
        <v>1375</v>
      </c>
      <c r="B12" s="82" t="s">
        <v>1376</v>
      </c>
      <c r="C12" s="82" t="s">
        <v>1377</v>
      </c>
      <c r="D12" s="82" t="s">
        <v>1378</v>
      </c>
      <c r="E12" s="82" t="s">
        <v>1379</v>
      </c>
    </row>
    <row r="13" spans="1:5" ht="30" customHeight="1" x14ac:dyDescent="0.25">
      <c r="A13" s="77" t="s">
        <v>1380</v>
      </c>
      <c r="B13" s="82" t="s">
        <v>1381</v>
      </c>
      <c r="C13" s="78"/>
      <c r="D13" s="78"/>
      <c r="E13" s="79" t="s">
        <v>1382</v>
      </c>
    </row>
    <row r="14" spans="1:5" ht="60" customHeight="1" x14ac:dyDescent="0.25">
      <c r="A14" s="77" t="s">
        <v>1383</v>
      </c>
      <c r="B14" s="82" t="s">
        <v>1384</v>
      </c>
      <c r="C14" s="78"/>
      <c r="D14" s="78"/>
      <c r="E14" s="79" t="s">
        <v>1385</v>
      </c>
    </row>
    <row r="15" spans="1:5" ht="30" customHeight="1" x14ac:dyDescent="0.25">
      <c r="A15" s="81" t="s">
        <v>1386</v>
      </c>
      <c r="B15" s="82" t="s">
        <v>1387</v>
      </c>
      <c r="C15" s="83"/>
      <c r="D15" s="83"/>
      <c r="E15" s="84" t="s">
        <v>1388</v>
      </c>
    </row>
    <row r="16" spans="1:5" ht="60" customHeight="1" x14ac:dyDescent="0.25">
      <c r="A16" s="77" t="s">
        <v>1389</v>
      </c>
      <c r="B16" s="82" t="s">
        <v>1390</v>
      </c>
      <c r="C16" s="78"/>
      <c r="D16" s="78"/>
      <c r="E16" s="79" t="s">
        <v>1391</v>
      </c>
    </row>
    <row r="17" spans="1:5" ht="45" customHeight="1" x14ac:dyDescent="0.25">
      <c r="A17" s="77" t="s">
        <v>1392</v>
      </c>
      <c r="B17" s="82" t="s">
        <v>1393</v>
      </c>
      <c r="C17" s="78"/>
      <c r="D17" s="78"/>
      <c r="E17" s="79" t="s">
        <v>1394</v>
      </c>
    </row>
    <row r="18" spans="1:5" ht="30" customHeight="1" x14ac:dyDescent="0.25">
      <c r="A18" s="77" t="s">
        <v>1395</v>
      </c>
      <c r="B18" s="82" t="s">
        <v>1396</v>
      </c>
      <c r="C18" s="78"/>
      <c r="D18" s="78"/>
      <c r="E18" s="84" t="s">
        <v>1397</v>
      </c>
    </row>
    <row r="19" spans="1:5" ht="45" customHeight="1" x14ac:dyDescent="0.25">
      <c r="A19" s="77" t="s">
        <v>1398</v>
      </c>
      <c r="B19" s="82" t="s">
        <v>1399</v>
      </c>
      <c r="C19" s="78"/>
      <c r="D19" s="78"/>
      <c r="E19" s="79" t="s">
        <v>1400</v>
      </c>
    </row>
    <row r="20" spans="1:5" ht="30" customHeight="1" x14ac:dyDescent="0.25">
      <c r="A20" s="77" t="s">
        <v>1401</v>
      </c>
      <c r="B20" s="82" t="s">
        <v>1402</v>
      </c>
      <c r="C20" s="78"/>
      <c r="D20" s="78"/>
      <c r="E20" s="84" t="s">
        <v>1403</v>
      </c>
    </row>
    <row r="21" spans="1:5" ht="75" customHeight="1" x14ac:dyDescent="0.25">
      <c r="A21" s="77" t="s">
        <v>1404</v>
      </c>
      <c r="B21" s="78"/>
      <c r="C21" s="79" t="s">
        <v>1405</v>
      </c>
      <c r="D21" s="77" t="s">
        <v>1406</v>
      </c>
      <c r="E21" s="80" t="s">
        <v>1407</v>
      </c>
    </row>
    <row r="22" spans="1:5" ht="15" customHeight="1" x14ac:dyDescent="0.25">
      <c r="A22" s="77" t="s">
        <v>1408</v>
      </c>
      <c r="B22" s="78"/>
      <c r="C22" s="77" t="s">
        <v>1409</v>
      </c>
      <c r="D22" s="78"/>
      <c r="E22" s="80" t="s">
        <v>1410</v>
      </c>
    </row>
    <row r="23" spans="1:5" ht="15" customHeight="1" x14ac:dyDescent="0.25">
      <c r="A23" s="77" t="s">
        <v>1411</v>
      </c>
      <c r="B23" s="78"/>
      <c r="C23" s="77" t="s">
        <v>1412</v>
      </c>
      <c r="D23" s="77" t="s">
        <v>1413</v>
      </c>
      <c r="E23" s="80" t="s">
        <v>1414</v>
      </c>
    </row>
    <row r="24" spans="1:5" ht="30" customHeight="1" x14ac:dyDescent="0.25">
      <c r="A24" s="77" t="s">
        <v>1415</v>
      </c>
      <c r="B24" s="78"/>
      <c r="C24" s="79" t="s">
        <v>1405</v>
      </c>
      <c r="D24" s="77" t="s">
        <v>1406</v>
      </c>
      <c r="E24" s="80" t="s">
        <v>1416</v>
      </c>
    </row>
    <row r="25" spans="1:5" ht="120" customHeight="1" x14ac:dyDescent="0.25">
      <c r="A25" s="77" t="s">
        <v>1417</v>
      </c>
      <c r="B25" s="77" t="s">
        <v>1418</v>
      </c>
      <c r="C25" s="78"/>
      <c r="D25" s="77" t="s">
        <v>1419</v>
      </c>
      <c r="E25" s="80" t="s">
        <v>1420</v>
      </c>
    </row>
    <row r="26" spans="1:5" ht="15" customHeight="1" x14ac:dyDescent="0.25">
      <c r="A26" s="85" t="s">
        <v>1421</v>
      </c>
      <c r="B26" s="86"/>
      <c r="C26" s="85" t="s">
        <v>1422</v>
      </c>
      <c r="D26" s="86"/>
      <c r="E26" s="87" t="s">
        <v>1423</v>
      </c>
    </row>
    <row r="27" spans="1:5" ht="75" customHeight="1" x14ac:dyDescent="0.25">
      <c r="A27" s="79" t="s">
        <v>1424</v>
      </c>
      <c r="B27" s="79" t="s">
        <v>1425</v>
      </c>
      <c r="C27" s="88"/>
      <c r="D27" s="79" t="s">
        <v>1426</v>
      </c>
      <c r="E27" s="80" t="s">
        <v>1427</v>
      </c>
    </row>
    <row r="28" spans="1:5" ht="15" customHeight="1" x14ac:dyDescent="0.25">
      <c r="A28" s="79" t="s">
        <v>167</v>
      </c>
      <c r="B28" s="88"/>
      <c r="C28" s="88"/>
      <c r="D28" s="79"/>
      <c r="E28" s="80" t="s">
        <v>1428</v>
      </c>
    </row>
    <row r="29" spans="1:5" ht="15" customHeight="1" x14ac:dyDescent="0.25">
      <c r="A29" s="79" t="s">
        <v>667</v>
      </c>
      <c r="B29" s="88"/>
      <c r="C29" s="88"/>
      <c r="D29" s="79"/>
      <c r="E29" s="80" t="s">
        <v>1429</v>
      </c>
    </row>
    <row r="30" spans="1:5" ht="15" customHeight="1" x14ac:dyDescent="0.25">
      <c r="A30" s="79" t="s">
        <v>264</v>
      </c>
      <c r="B30" s="88"/>
      <c r="C30" s="88"/>
      <c r="D30" s="79"/>
      <c r="E30" s="80" t="s">
        <v>1430</v>
      </c>
    </row>
    <row r="31" spans="1:5" ht="75" customHeight="1" x14ac:dyDescent="0.25">
      <c r="A31" s="77" t="s">
        <v>1431</v>
      </c>
      <c r="B31" s="77"/>
      <c r="C31" s="77"/>
      <c r="D31" s="77"/>
      <c r="E31" s="79" t="s">
        <v>1432</v>
      </c>
    </row>
    <row r="32" spans="1:5" ht="60" customHeight="1" x14ac:dyDescent="0.25">
      <c r="A32" s="77" t="s">
        <v>1433</v>
      </c>
      <c r="B32" s="78"/>
      <c r="C32" s="77" t="s">
        <v>1434</v>
      </c>
      <c r="D32" s="77" t="s">
        <v>1435</v>
      </c>
      <c r="E32" s="80" t="s">
        <v>1436</v>
      </c>
    </row>
    <row r="33" spans="1:5" ht="30" customHeight="1" x14ac:dyDescent="0.25">
      <c r="A33" s="77" t="s">
        <v>1437</v>
      </c>
      <c r="B33" s="79" t="s">
        <v>1438</v>
      </c>
      <c r="C33" s="78"/>
      <c r="D33" s="77" t="s">
        <v>1439</v>
      </c>
      <c r="E33" s="80" t="s">
        <v>1440</v>
      </c>
    </row>
    <row r="34" spans="1:5" ht="75" customHeight="1" x14ac:dyDescent="0.25">
      <c r="A34" s="77" t="s">
        <v>1441</v>
      </c>
      <c r="B34" s="77" t="s">
        <v>1442</v>
      </c>
      <c r="C34" s="78"/>
      <c r="D34" s="77" t="s">
        <v>1443</v>
      </c>
      <c r="E34" s="80" t="s">
        <v>1444</v>
      </c>
    </row>
    <row r="35" spans="1:5" ht="15" customHeight="1" x14ac:dyDescent="0.25">
      <c r="A35" s="77" t="s">
        <v>1445</v>
      </c>
      <c r="B35" s="78"/>
      <c r="C35" s="77" t="s">
        <v>1446</v>
      </c>
      <c r="D35" s="78"/>
      <c r="E35" s="81" t="s">
        <v>1447</v>
      </c>
    </row>
    <row r="36" spans="1:5" ht="15" customHeight="1" x14ac:dyDescent="0.25">
      <c r="A36" s="77" t="s">
        <v>1448</v>
      </c>
      <c r="B36" s="77"/>
      <c r="C36" s="77"/>
      <c r="D36" s="77"/>
      <c r="E36" s="89" t="s">
        <v>1449</v>
      </c>
    </row>
    <row r="37" spans="1:5" ht="45" customHeight="1" x14ac:dyDescent="0.25">
      <c r="A37" s="77" t="s">
        <v>1450</v>
      </c>
      <c r="B37" s="77" t="s">
        <v>1451</v>
      </c>
      <c r="C37" s="78"/>
      <c r="D37" s="78"/>
      <c r="E37" s="80" t="s">
        <v>1452</v>
      </c>
    </row>
    <row r="38" spans="1:5" ht="30" customHeight="1" x14ac:dyDescent="0.25">
      <c r="A38" s="77" t="s">
        <v>1453</v>
      </c>
      <c r="B38" s="79" t="s">
        <v>1438</v>
      </c>
      <c r="C38" s="78"/>
      <c r="D38" s="79" t="s">
        <v>1454</v>
      </c>
      <c r="E38" s="79" t="s">
        <v>1455</v>
      </c>
    </row>
    <row r="39" spans="1:5" ht="15" customHeight="1" x14ac:dyDescent="0.25">
      <c r="A39" s="77" t="s">
        <v>1456</v>
      </c>
      <c r="B39" s="77" t="s">
        <v>1457</v>
      </c>
      <c r="C39" s="77" t="s">
        <v>1458</v>
      </c>
      <c r="D39" s="77" t="s">
        <v>1459</v>
      </c>
      <c r="E39" s="80" t="s">
        <v>1460</v>
      </c>
    </row>
    <row r="40" spans="1:5" ht="15" customHeight="1" x14ac:dyDescent="0.25">
      <c r="A40" s="90" t="s">
        <v>1461</v>
      </c>
      <c r="B40" s="91"/>
      <c r="C40" s="90" t="s">
        <v>1462</v>
      </c>
      <c r="D40" s="91"/>
      <c r="E40" s="82" t="s">
        <v>1463</v>
      </c>
    </row>
    <row r="41" spans="1:5" ht="30" customHeight="1" x14ac:dyDescent="0.25">
      <c r="A41" s="90" t="s">
        <v>1464</v>
      </c>
      <c r="B41" s="91"/>
      <c r="C41" s="82" t="s">
        <v>1465</v>
      </c>
      <c r="D41" s="91"/>
      <c r="E41" s="82" t="s">
        <v>1466</v>
      </c>
    </row>
    <row r="42" spans="1:5" ht="60" customHeight="1" x14ac:dyDescent="0.25">
      <c r="A42" s="77" t="s">
        <v>1467</v>
      </c>
      <c r="B42" s="77" t="s">
        <v>1468</v>
      </c>
      <c r="C42" s="79" t="s">
        <v>1469</v>
      </c>
      <c r="D42" s="77" t="s">
        <v>1470</v>
      </c>
      <c r="E42" s="80" t="s">
        <v>1471</v>
      </c>
    </row>
    <row r="43" spans="1:5" ht="15" customHeight="1" x14ac:dyDescent="0.25">
      <c r="A43" s="79" t="s">
        <v>1472</v>
      </c>
      <c r="B43" s="88"/>
      <c r="C43" s="79" t="s">
        <v>1473</v>
      </c>
      <c r="D43" s="88"/>
      <c r="E43" s="80" t="s">
        <v>1474</v>
      </c>
    </row>
    <row r="44" spans="1:5" ht="45" customHeight="1" x14ac:dyDescent="0.25">
      <c r="A44" s="77" t="s">
        <v>1475</v>
      </c>
      <c r="B44" s="79" t="s">
        <v>1476</v>
      </c>
      <c r="C44" s="79" t="s">
        <v>1477</v>
      </c>
      <c r="D44" s="77" t="s">
        <v>1478</v>
      </c>
      <c r="E44" s="80" t="s">
        <v>1479</v>
      </c>
    </row>
    <row r="45" spans="1:5" ht="30" customHeight="1" x14ac:dyDescent="0.25">
      <c r="A45" s="77" t="s">
        <v>89</v>
      </c>
      <c r="B45" s="78"/>
      <c r="C45" s="77" t="s">
        <v>1480</v>
      </c>
      <c r="D45" s="77" t="s">
        <v>1481</v>
      </c>
      <c r="E45" s="80" t="s">
        <v>1482</v>
      </c>
    </row>
    <row r="46" spans="1:5" ht="30" customHeight="1" x14ac:dyDescent="0.25">
      <c r="A46" s="77" t="s">
        <v>88</v>
      </c>
      <c r="B46" s="78"/>
      <c r="C46" s="77" t="s">
        <v>1483</v>
      </c>
      <c r="D46" s="77" t="s">
        <v>1484</v>
      </c>
      <c r="E46" s="80" t="s">
        <v>1485</v>
      </c>
    </row>
    <row r="47" spans="1:5" ht="45" customHeight="1" x14ac:dyDescent="0.25">
      <c r="A47" s="77" t="s">
        <v>1486</v>
      </c>
      <c r="B47" s="77" t="s">
        <v>1487</v>
      </c>
      <c r="C47" s="78"/>
      <c r="D47" s="77" t="s">
        <v>1488</v>
      </c>
      <c r="E47" s="80" t="s">
        <v>1489</v>
      </c>
    </row>
    <row r="48" spans="1:5" ht="60" customHeight="1" x14ac:dyDescent="0.25">
      <c r="A48" s="77" t="s">
        <v>1490</v>
      </c>
      <c r="B48" s="79" t="s">
        <v>1491</v>
      </c>
      <c r="C48" s="78"/>
      <c r="D48" s="79" t="s">
        <v>1492</v>
      </c>
      <c r="E48" s="80" t="s">
        <v>1493</v>
      </c>
    </row>
    <row r="49" spans="1:5" ht="15" customHeight="1" x14ac:dyDescent="0.25">
      <c r="A49" s="77" t="s">
        <v>1494</v>
      </c>
      <c r="B49" s="78"/>
      <c r="C49" s="77" t="s">
        <v>1495</v>
      </c>
      <c r="D49" s="77" t="s">
        <v>1496</v>
      </c>
      <c r="E49" s="81" t="s">
        <v>1497</v>
      </c>
    </row>
    <row r="50" spans="1:5" ht="15" customHeight="1" x14ac:dyDescent="0.25">
      <c r="A50" s="77" t="s">
        <v>1498</v>
      </c>
      <c r="B50" s="78"/>
      <c r="C50" s="77" t="s">
        <v>1499</v>
      </c>
      <c r="D50" s="77" t="s">
        <v>1500</v>
      </c>
      <c r="E50" s="81" t="s">
        <v>1501</v>
      </c>
    </row>
    <row r="51" spans="1:5" ht="15" customHeight="1" x14ac:dyDescent="0.25">
      <c r="A51" s="77" t="s">
        <v>49</v>
      </c>
      <c r="B51" s="78"/>
      <c r="C51" s="77" t="s">
        <v>1348</v>
      </c>
      <c r="D51" s="77" t="s">
        <v>1502</v>
      </c>
      <c r="E51" s="81" t="s">
        <v>1503</v>
      </c>
    </row>
    <row r="52" spans="1:5" ht="30" customHeight="1" x14ac:dyDescent="0.25">
      <c r="A52" s="77" t="s">
        <v>50</v>
      </c>
      <c r="B52" s="78"/>
      <c r="C52" s="79" t="s">
        <v>1504</v>
      </c>
      <c r="D52" s="77" t="s">
        <v>1505</v>
      </c>
      <c r="E52" s="81" t="s">
        <v>1506</v>
      </c>
    </row>
    <row r="53" spans="1:5" ht="30" customHeight="1" x14ac:dyDescent="0.25">
      <c r="A53" s="77" t="s">
        <v>1507</v>
      </c>
      <c r="B53" s="78"/>
      <c r="C53" s="77" t="s">
        <v>1508</v>
      </c>
      <c r="D53" s="77" t="s">
        <v>1509</v>
      </c>
      <c r="E53" s="80" t="s">
        <v>1510</v>
      </c>
    </row>
    <row r="54" spans="1:5" ht="15" customHeight="1" x14ac:dyDescent="0.25">
      <c r="A54" s="77" t="s">
        <v>1511</v>
      </c>
      <c r="B54" s="77" t="s">
        <v>1512</v>
      </c>
      <c r="C54" s="77" t="s">
        <v>1513</v>
      </c>
      <c r="D54" s="77" t="s">
        <v>1514</v>
      </c>
      <c r="E54" s="81" t="s">
        <v>1515</v>
      </c>
    </row>
    <row r="55" spans="1:5" ht="45" customHeight="1" x14ac:dyDescent="0.25">
      <c r="A55" s="77" t="s">
        <v>35</v>
      </c>
      <c r="B55" s="78"/>
      <c r="C55" s="77" t="s">
        <v>1516</v>
      </c>
      <c r="D55" s="79" t="s">
        <v>1517</v>
      </c>
      <c r="E55" s="77" t="s">
        <v>1518</v>
      </c>
    </row>
    <row r="56" spans="1:5" ht="45" customHeight="1" x14ac:dyDescent="0.25">
      <c r="A56" s="77" t="s">
        <v>33</v>
      </c>
      <c r="B56" s="78"/>
      <c r="C56" s="77" t="s">
        <v>1519</v>
      </c>
      <c r="D56" s="79" t="s">
        <v>1520</v>
      </c>
      <c r="E56" s="77" t="s">
        <v>1521</v>
      </c>
    </row>
    <row r="57" spans="1:5" ht="15" customHeight="1" x14ac:dyDescent="0.25">
      <c r="A57" s="77" t="s">
        <v>38</v>
      </c>
      <c r="B57" s="78"/>
      <c r="C57" s="77" t="s">
        <v>1522</v>
      </c>
      <c r="D57" s="78"/>
      <c r="E57" s="81" t="s">
        <v>1523</v>
      </c>
    </row>
    <row r="58" spans="1:5" ht="15" customHeight="1" x14ac:dyDescent="0.25">
      <c r="A58" s="77" t="s">
        <v>1524</v>
      </c>
      <c r="B58" s="78"/>
      <c r="C58" s="77" t="s">
        <v>1525</v>
      </c>
      <c r="D58" s="77" t="s">
        <v>1526</v>
      </c>
      <c r="E58" s="81" t="s">
        <v>1527</v>
      </c>
    </row>
    <row r="59" spans="1:5" ht="15" customHeight="1" x14ac:dyDescent="0.25">
      <c r="A59" s="77" t="s">
        <v>1528</v>
      </c>
      <c r="B59" s="77" t="s">
        <v>1529</v>
      </c>
      <c r="C59" s="77" t="s">
        <v>1530</v>
      </c>
      <c r="D59" s="77" t="s">
        <v>1531</v>
      </c>
      <c r="E59" s="81" t="s">
        <v>1532</v>
      </c>
    </row>
    <row r="60" spans="1:5" ht="15" customHeight="1" x14ac:dyDescent="0.25">
      <c r="A60" s="77" t="s">
        <v>1533</v>
      </c>
      <c r="B60" s="78"/>
      <c r="C60" s="77" t="s">
        <v>1534</v>
      </c>
      <c r="D60" s="78"/>
      <c r="E60" s="81" t="s">
        <v>1535</v>
      </c>
    </row>
    <row r="61" spans="1:5" ht="45" customHeight="1" x14ac:dyDescent="0.25">
      <c r="A61" s="77" t="s">
        <v>1536</v>
      </c>
      <c r="B61" s="77" t="s">
        <v>1537</v>
      </c>
      <c r="C61" s="78"/>
      <c r="D61" s="79" t="s">
        <v>1538</v>
      </c>
      <c r="E61" s="77" t="s">
        <v>1539</v>
      </c>
    </row>
    <row r="62" spans="1:5" ht="15" customHeight="1" x14ac:dyDescent="0.25">
      <c r="A62" s="77" t="s">
        <v>1540</v>
      </c>
      <c r="B62" s="77" t="s">
        <v>1529</v>
      </c>
      <c r="C62" s="78"/>
      <c r="D62" s="78"/>
      <c r="E62" s="81" t="s">
        <v>1541</v>
      </c>
    </row>
    <row r="63" spans="1:5" ht="15" customHeight="1" x14ac:dyDescent="0.25">
      <c r="A63" s="77" t="s">
        <v>1542</v>
      </c>
      <c r="B63" s="77" t="s">
        <v>1529</v>
      </c>
      <c r="C63" s="78"/>
      <c r="D63" s="78"/>
      <c r="E63" s="81" t="s">
        <v>1543</v>
      </c>
    </row>
    <row r="64" spans="1:5" ht="15" customHeight="1" x14ac:dyDescent="0.25">
      <c r="A64" s="92" t="s">
        <v>1544</v>
      </c>
      <c r="B64" s="77" t="s">
        <v>1529</v>
      </c>
      <c r="C64" s="78"/>
      <c r="D64" s="77" t="s">
        <v>1545</v>
      </c>
      <c r="E64" s="81" t="s">
        <v>1546</v>
      </c>
    </row>
    <row r="65" spans="1:5" ht="30" customHeight="1" x14ac:dyDescent="0.25">
      <c r="A65" s="92" t="s">
        <v>1547</v>
      </c>
      <c r="B65" s="77" t="s">
        <v>1529</v>
      </c>
      <c r="C65" s="78"/>
      <c r="D65" s="77" t="s">
        <v>1548</v>
      </c>
      <c r="E65" s="80" t="s">
        <v>1549</v>
      </c>
    </row>
    <row r="66" spans="1:5" ht="15" customHeight="1" x14ac:dyDescent="0.25">
      <c r="A66" s="92" t="s">
        <v>1550</v>
      </c>
      <c r="B66" s="77" t="s">
        <v>1529</v>
      </c>
      <c r="C66" s="78"/>
      <c r="D66" s="77" t="s">
        <v>1551</v>
      </c>
      <c r="E66" s="93" t="s">
        <v>1552</v>
      </c>
    </row>
    <row r="67" spans="1:5" ht="15" customHeight="1" x14ac:dyDescent="0.25">
      <c r="A67" s="92" t="s">
        <v>1553</v>
      </c>
      <c r="B67" s="77" t="s">
        <v>1529</v>
      </c>
      <c r="C67" s="78"/>
      <c r="D67" s="77" t="s">
        <v>1554</v>
      </c>
      <c r="E67" s="93" t="s">
        <v>1555</v>
      </c>
    </row>
    <row r="68" spans="1:5" ht="15" customHeight="1" x14ac:dyDescent="0.25">
      <c r="A68" s="77" t="s">
        <v>1556</v>
      </c>
      <c r="B68" s="77" t="s">
        <v>1529</v>
      </c>
      <c r="C68" s="78"/>
      <c r="D68" s="77" t="s">
        <v>1557</v>
      </c>
      <c r="E68" s="81" t="s">
        <v>1558</v>
      </c>
    </row>
    <row r="69" spans="1:5" ht="15" customHeight="1" x14ac:dyDescent="0.25">
      <c r="A69" s="92" t="s">
        <v>1559</v>
      </c>
      <c r="B69" s="77" t="s">
        <v>1529</v>
      </c>
      <c r="C69" s="78"/>
      <c r="D69" s="77" t="s">
        <v>1560</v>
      </c>
      <c r="E69" s="81" t="s">
        <v>1561</v>
      </c>
    </row>
    <row r="70" spans="1:5" ht="30" customHeight="1" x14ac:dyDescent="0.25">
      <c r="A70" s="92" t="s">
        <v>1562</v>
      </c>
      <c r="B70" s="77" t="s">
        <v>1529</v>
      </c>
      <c r="C70" s="78"/>
      <c r="D70" s="77" t="s">
        <v>1563</v>
      </c>
      <c r="E70" s="80" t="s">
        <v>1564</v>
      </c>
    </row>
    <row r="71" spans="1:5" ht="45" customHeight="1" x14ac:dyDescent="0.25">
      <c r="A71" s="94" t="s">
        <v>1565</v>
      </c>
      <c r="B71" s="77" t="s">
        <v>1529</v>
      </c>
      <c r="C71" s="95"/>
      <c r="D71" s="95"/>
      <c r="E71" s="80" t="s">
        <v>1566</v>
      </c>
    </row>
    <row r="72" spans="1:5" ht="45" customHeight="1" x14ac:dyDescent="0.25">
      <c r="A72" s="77" t="s">
        <v>1567</v>
      </c>
      <c r="B72" s="77" t="s">
        <v>1442</v>
      </c>
      <c r="C72" s="78"/>
      <c r="D72" s="78"/>
      <c r="E72" s="80" t="s">
        <v>1568</v>
      </c>
    </row>
    <row r="73" spans="1:5" ht="15" customHeight="1" x14ac:dyDescent="0.25">
      <c r="A73" s="77" t="s">
        <v>1569</v>
      </c>
      <c r="B73" s="77" t="s">
        <v>1442</v>
      </c>
      <c r="C73" s="78"/>
      <c r="D73" s="77" t="s">
        <v>1570</v>
      </c>
      <c r="E73" s="81" t="s">
        <v>1571</v>
      </c>
    </row>
    <row r="74" spans="1:5" ht="15" customHeight="1" x14ac:dyDescent="0.25">
      <c r="A74" s="77" t="s">
        <v>1572</v>
      </c>
      <c r="B74" s="77" t="s">
        <v>1442</v>
      </c>
      <c r="C74" s="78"/>
      <c r="D74" s="77" t="s">
        <v>1573</v>
      </c>
      <c r="E74" s="81" t="s">
        <v>1574</v>
      </c>
    </row>
    <row r="75" spans="1:5" ht="15" customHeight="1" x14ac:dyDescent="0.25">
      <c r="A75" s="77" t="s">
        <v>1575</v>
      </c>
      <c r="B75" s="77" t="s">
        <v>1442</v>
      </c>
      <c r="C75" s="78"/>
      <c r="D75" s="77" t="s">
        <v>1576</v>
      </c>
      <c r="E75" s="81" t="s">
        <v>1577</v>
      </c>
    </row>
    <row r="76" spans="1:5" ht="31.5" customHeight="1" x14ac:dyDescent="0.25">
      <c r="A76" s="77" t="s">
        <v>1578</v>
      </c>
      <c r="B76" s="79" t="s">
        <v>1369</v>
      </c>
      <c r="C76" s="78"/>
      <c r="D76" s="78"/>
      <c r="E76" s="80" t="s">
        <v>1579</v>
      </c>
    </row>
    <row r="77" spans="1:5" ht="15" customHeight="1" x14ac:dyDescent="0.25">
      <c r="A77" s="77" t="s">
        <v>1580</v>
      </c>
      <c r="B77" s="79" t="s">
        <v>1425</v>
      </c>
      <c r="C77" s="78"/>
      <c r="D77" s="78"/>
      <c r="E77" s="81" t="s">
        <v>1581</v>
      </c>
    </row>
    <row r="78" spans="1:5" ht="15" customHeight="1" x14ac:dyDescent="0.25">
      <c r="A78" s="77" t="s">
        <v>1582</v>
      </c>
      <c r="B78" s="78"/>
      <c r="C78" s="78"/>
      <c r="D78" s="77" t="s">
        <v>1583</v>
      </c>
      <c r="E78" s="81" t="s">
        <v>1584</v>
      </c>
    </row>
    <row r="79" spans="1:5" ht="15" customHeight="1" x14ac:dyDescent="0.25">
      <c r="A79" s="92" t="s">
        <v>99</v>
      </c>
      <c r="B79" s="77" t="s">
        <v>1512</v>
      </c>
      <c r="C79" s="77" t="s">
        <v>1513</v>
      </c>
      <c r="D79" s="77" t="s">
        <v>1514</v>
      </c>
      <c r="E79" s="81" t="s">
        <v>1585</v>
      </c>
    </row>
    <row r="80" spans="1:5" ht="45" customHeight="1" x14ac:dyDescent="0.25">
      <c r="A80" s="92" t="s">
        <v>98</v>
      </c>
      <c r="B80" s="78"/>
      <c r="C80" s="77" t="s">
        <v>1516</v>
      </c>
      <c r="D80" s="79" t="s">
        <v>1517</v>
      </c>
      <c r="E80" s="81" t="s">
        <v>1586</v>
      </c>
    </row>
    <row r="81" spans="1:5" ht="45" customHeight="1" x14ac:dyDescent="0.25">
      <c r="A81" s="77" t="s">
        <v>1587</v>
      </c>
      <c r="B81" s="78"/>
      <c r="C81" s="78"/>
      <c r="D81" s="79" t="s">
        <v>1588</v>
      </c>
      <c r="E81" s="81" t="s">
        <v>1589</v>
      </c>
    </row>
    <row r="82" spans="1:5" ht="30" customHeight="1" x14ac:dyDescent="0.25">
      <c r="A82" s="77" t="s">
        <v>1590</v>
      </c>
      <c r="B82" s="78"/>
      <c r="C82" s="78"/>
      <c r="D82" s="79" t="s">
        <v>1591</v>
      </c>
      <c r="E82" s="81" t="s">
        <v>1592</v>
      </c>
    </row>
    <row r="83" spans="1:5" ht="45" customHeight="1" x14ac:dyDescent="0.25">
      <c r="A83" s="77" t="s">
        <v>1593</v>
      </c>
      <c r="B83" s="78"/>
      <c r="C83" s="78"/>
      <c r="D83" s="79" t="s">
        <v>1594</v>
      </c>
      <c r="E83" s="80" t="s">
        <v>1595</v>
      </c>
    </row>
    <row r="84" spans="1:5" ht="45" customHeight="1" x14ac:dyDescent="0.25">
      <c r="A84" s="77" t="s">
        <v>1596</v>
      </c>
      <c r="B84" s="78"/>
      <c r="C84" s="78"/>
      <c r="D84" s="79" t="s">
        <v>1597</v>
      </c>
      <c r="E84" s="81" t="s">
        <v>1598</v>
      </c>
    </row>
    <row r="85" spans="1:5" ht="47.25" customHeight="1" x14ac:dyDescent="0.25">
      <c r="A85" s="77" t="s">
        <v>1599</v>
      </c>
      <c r="B85" s="78"/>
      <c r="C85" s="78"/>
      <c r="D85" s="79" t="s">
        <v>1600</v>
      </c>
      <c r="E85" s="81" t="s">
        <v>1601</v>
      </c>
    </row>
    <row r="86" spans="1:5" ht="45" customHeight="1" x14ac:dyDescent="0.25">
      <c r="A86" s="77" t="s">
        <v>1602</v>
      </c>
      <c r="B86" s="78"/>
      <c r="C86" s="78"/>
      <c r="D86" s="79" t="s">
        <v>1603</v>
      </c>
      <c r="E86" s="81" t="s">
        <v>1604</v>
      </c>
    </row>
    <row r="87" spans="1:5" ht="30" customHeight="1" x14ac:dyDescent="0.25">
      <c r="A87" s="77" t="s">
        <v>1605</v>
      </c>
      <c r="B87" s="78"/>
      <c r="C87" s="78"/>
      <c r="D87" s="79" t="s">
        <v>1606</v>
      </c>
      <c r="E87" s="81" t="s">
        <v>1607</v>
      </c>
    </row>
    <row r="88" spans="1:5" ht="45" customHeight="1" x14ac:dyDescent="0.25">
      <c r="A88" s="77" t="s">
        <v>1608</v>
      </c>
      <c r="B88" s="78"/>
      <c r="C88" s="78"/>
      <c r="D88" s="79" t="s">
        <v>1609</v>
      </c>
      <c r="E88" s="81" t="s">
        <v>1539</v>
      </c>
    </row>
    <row r="89" spans="1:5" ht="45" customHeight="1" x14ac:dyDescent="0.25">
      <c r="A89" s="77" t="s">
        <v>1610</v>
      </c>
      <c r="B89" s="78"/>
      <c r="C89" s="78"/>
      <c r="D89" s="79" t="s">
        <v>1611</v>
      </c>
      <c r="E89" s="80" t="s">
        <v>1612</v>
      </c>
    </row>
    <row r="90" spans="1:5" ht="15" customHeight="1" x14ac:dyDescent="0.25">
      <c r="A90" s="77" t="s">
        <v>1613</v>
      </c>
      <c r="B90" s="78"/>
      <c r="C90" s="78"/>
      <c r="D90" s="77" t="s">
        <v>1378</v>
      </c>
      <c r="E90" s="81" t="s">
        <v>1614</v>
      </c>
    </row>
    <row r="91" spans="1:5" ht="15" customHeight="1" x14ac:dyDescent="0.25">
      <c r="A91" s="77" t="s">
        <v>1615</v>
      </c>
      <c r="B91" s="78"/>
      <c r="C91" s="78"/>
      <c r="D91" s="77" t="s">
        <v>1616</v>
      </c>
      <c r="E91" s="81" t="s">
        <v>1617</v>
      </c>
    </row>
    <row r="92" spans="1:5" ht="15" customHeight="1" x14ac:dyDescent="0.25">
      <c r="A92" s="92" t="s">
        <v>1618</v>
      </c>
      <c r="B92" s="78"/>
      <c r="C92" s="78"/>
      <c r="D92" s="77" t="s">
        <v>1619</v>
      </c>
      <c r="E92" s="81" t="s">
        <v>1620</v>
      </c>
    </row>
    <row r="93" spans="1:5" ht="15" customHeight="1" x14ac:dyDescent="0.25">
      <c r="A93" s="92" t="s">
        <v>1621</v>
      </c>
      <c r="B93" s="78"/>
      <c r="C93" s="78"/>
      <c r="D93" s="77" t="s">
        <v>1622</v>
      </c>
      <c r="E93" s="81" t="s">
        <v>1623</v>
      </c>
    </row>
    <row r="94" spans="1:5" ht="15" customHeight="1" x14ac:dyDescent="0.25">
      <c r="A94" s="92" t="s">
        <v>1624</v>
      </c>
      <c r="B94" s="78"/>
      <c r="C94" s="78"/>
      <c r="D94" s="77" t="s">
        <v>1625</v>
      </c>
      <c r="E94" s="81" t="s">
        <v>1626</v>
      </c>
    </row>
    <row r="95" spans="1:5" ht="15" customHeight="1" x14ac:dyDescent="0.25">
      <c r="A95" s="92" t="s">
        <v>1627</v>
      </c>
      <c r="B95" s="78"/>
      <c r="C95" s="78"/>
      <c r="D95" s="77" t="s">
        <v>1628</v>
      </c>
      <c r="E95" s="81" t="s">
        <v>1629</v>
      </c>
    </row>
    <row r="96" spans="1:5" ht="15" customHeight="1" x14ac:dyDescent="0.25">
      <c r="A96" s="92" t="s">
        <v>1630</v>
      </c>
      <c r="B96" s="78"/>
      <c r="C96" s="78"/>
      <c r="D96" s="77" t="s">
        <v>1631</v>
      </c>
      <c r="E96" s="81" t="s">
        <v>1632</v>
      </c>
    </row>
    <row r="97" spans="1:5" ht="15" customHeight="1" x14ac:dyDescent="0.25">
      <c r="A97" s="92" t="s">
        <v>1633</v>
      </c>
      <c r="B97" s="78"/>
      <c r="C97" s="78"/>
      <c r="D97" s="77" t="s">
        <v>1634</v>
      </c>
      <c r="E97" s="81" t="s">
        <v>1635</v>
      </c>
    </row>
    <row r="98" spans="1:5" ht="15" customHeight="1" x14ac:dyDescent="0.25">
      <c r="A98" s="92" t="s">
        <v>1636</v>
      </c>
      <c r="B98" s="78"/>
      <c r="C98" s="78"/>
      <c r="D98" s="77" t="s">
        <v>1551</v>
      </c>
      <c r="E98" s="81" t="s">
        <v>1637</v>
      </c>
    </row>
    <row r="99" spans="1:5" ht="15" customHeight="1" x14ac:dyDescent="0.25">
      <c r="A99" s="92" t="s">
        <v>1638</v>
      </c>
      <c r="B99" s="78"/>
      <c r="C99" s="78"/>
      <c r="D99" s="77" t="s">
        <v>1548</v>
      </c>
      <c r="E99" s="81" t="s">
        <v>1639</v>
      </c>
    </row>
    <row r="100" spans="1:5" ht="15" customHeight="1" x14ac:dyDescent="0.25">
      <c r="A100" s="92" t="s">
        <v>1640</v>
      </c>
      <c r="B100" s="78"/>
      <c r="C100" s="78"/>
      <c r="D100" s="77" t="s">
        <v>1554</v>
      </c>
      <c r="E100" s="81" t="s">
        <v>1641</v>
      </c>
    </row>
    <row r="101" spans="1:5" ht="15" customHeight="1" x14ac:dyDescent="0.25">
      <c r="A101" s="92" t="s">
        <v>1642</v>
      </c>
      <c r="B101" s="78"/>
      <c r="C101" s="78"/>
      <c r="D101" s="77" t="s">
        <v>1560</v>
      </c>
      <c r="E101" s="81" t="s">
        <v>1643</v>
      </c>
    </row>
    <row r="102" spans="1:5" ht="15" customHeight="1" x14ac:dyDescent="0.25">
      <c r="A102" s="77" t="s">
        <v>1644</v>
      </c>
      <c r="B102" s="78"/>
      <c r="C102" s="78"/>
      <c r="D102" s="77" t="s">
        <v>1557</v>
      </c>
      <c r="E102" s="81" t="s">
        <v>1629</v>
      </c>
    </row>
    <row r="103" spans="1:5" ht="15" customHeight="1" x14ac:dyDescent="0.25">
      <c r="A103" s="77" t="s">
        <v>1645</v>
      </c>
      <c r="B103" s="78"/>
      <c r="C103" s="78"/>
      <c r="D103" s="77" t="s">
        <v>1646</v>
      </c>
      <c r="E103" s="81" t="s">
        <v>1647</v>
      </c>
    </row>
    <row r="104" spans="1:5" ht="15" customHeight="1" x14ac:dyDescent="0.25">
      <c r="A104" s="77" t="s">
        <v>1648</v>
      </c>
      <c r="B104" s="78"/>
      <c r="C104" s="78"/>
      <c r="D104" s="77" t="s">
        <v>1649</v>
      </c>
      <c r="E104" s="81" t="s">
        <v>1650</v>
      </c>
    </row>
    <row r="105" spans="1:5" ht="15" customHeight="1" x14ac:dyDescent="0.25">
      <c r="A105" s="92" t="s">
        <v>1651</v>
      </c>
      <c r="B105" s="78"/>
      <c r="C105" s="78"/>
      <c r="D105" s="77" t="s">
        <v>1652</v>
      </c>
      <c r="E105" s="81" t="s">
        <v>1653</v>
      </c>
    </row>
    <row r="106" spans="1:5" ht="15" customHeight="1" x14ac:dyDescent="0.25">
      <c r="A106" s="77" t="s">
        <v>1654</v>
      </c>
      <c r="B106" s="78"/>
      <c r="C106" s="78"/>
      <c r="D106" s="77" t="s">
        <v>1655</v>
      </c>
      <c r="E106" s="81" t="s">
        <v>1656</v>
      </c>
    </row>
    <row r="107" spans="1:5" ht="15" customHeight="1" x14ac:dyDescent="0.25">
      <c r="A107" s="77" t="s">
        <v>1657</v>
      </c>
      <c r="B107" s="78"/>
      <c r="C107" s="78"/>
      <c r="D107" s="77" t="s">
        <v>1658</v>
      </c>
      <c r="E107" s="81" t="s">
        <v>1659</v>
      </c>
    </row>
    <row r="108" spans="1:5" ht="15" customHeight="1" x14ac:dyDescent="0.25">
      <c r="A108" s="77" t="s">
        <v>1660</v>
      </c>
      <c r="B108" s="78"/>
      <c r="C108" s="78"/>
      <c r="D108" s="77" t="s">
        <v>1661</v>
      </c>
      <c r="E108" s="81" t="s">
        <v>1662</v>
      </c>
    </row>
    <row r="109" spans="1:5" ht="15" customHeight="1" x14ac:dyDescent="0.25">
      <c r="A109" s="77" t="s">
        <v>1663</v>
      </c>
      <c r="B109" s="78"/>
      <c r="C109" s="78"/>
      <c r="D109" s="77" t="s">
        <v>1664</v>
      </c>
      <c r="E109" s="81" t="s">
        <v>1665</v>
      </c>
    </row>
    <row r="110" spans="1:5" ht="15" customHeight="1" x14ac:dyDescent="0.25">
      <c r="A110" s="77" t="s">
        <v>1666</v>
      </c>
      <c r="B110" s="78"/>
      <c r="C110" s="78"/>
      <c r="D110" s="77" t="s">
        <v>1667</v>
      </c>
      <c r="E110" s="81" t="s">
        <v>1668</v>
      </c>
    </row>
    <row r="111" spans="1:5" ht="15" customHeight="1" x14ac:dyDescent="0.25">
      <c r="A111" s="77" t="s">
        <v>1669</v>
      </c>
      <c r="B111" s="78"/>
      <c r="C111" s="78"/>
      <c r="D111" s="77" t="s">
        <v>1670</v>
      </c>
      <c r="E111" s="81" t="s">
        <v>1671</v>
      </c>
    </row>
    <row r="112" spans="1:5" ht="15" customHeight="1" x14ac:dyDescent="0.25">
      <c r="A112" s="81" t="s">
        <v>1672</v>
      </c>
      <c r="B112" s="83"/>
      <c r="C112" s="83"/>
      <c r="D112" s="77" t="s">
        <v>1673</v>
      </c>
      <c r="E112" s="81" t="s">
        <v>1674</v>
      </c>
    </row>
    <row r="113" spans="1:5" ht="15" customHeight="1" x14ac:dyDescent="0.25">
      <c r="A113" s="81" t="s">
        <v>347</v>
      </c>
      <c r="B113" s="83"/>
      <c r="C113" s="83"/>
      <c r="D113" s="77" t="s">
        <v>1675</v>
      </c>
      <c r="E113" s="81" t="s">
        <v>1676</v>
      </c>
    </row>
    <row r="114" spans="1:5" ht="15" customHeight="1" x14ac:dyDescent="0.25">
      <c r="A114" s="96" t="s">
        <v>363</v>
      </c>
      <c r="B114" s="97"/>
      <c r="C114" s="97"/>
      <c r="D114" s="77" t="s">
        <v>1677</v>
      </c>
      <c r="E114" s="81" t="s">
        <v>1678</v>
      </c>
    </row>
    <row r="115" spans="1:5" ht="15" customHeight="1" x14ac:dyDescent="0.25">
      <c r="A115" s="96" t="s">
        <v>365</v>
      </c>
      <c r="B115" s="97"/>
      <c r="C115" s="97"/>
      <c r="D115" s="77" t="s">
        <v>1679</v>
      </c>
      <c r="E115" s="81" t="s">
        <v>1680</v>
      </c>
    </row>
    <row r="116" spans="1:5" ht="15" customHeight="1" x14ac:dyDescent="0.25">
      <c r="A116" s="81" t="s">
        <v>1681</v>
      </c>
      <c r="B116" s="83"/>
      <c r="C116" s="83"/>
      <c r="D116" s="77" t="s">
        <v>1682</v>
      </c>
      <c r="E116" s="81" t="s">
        <v>1683</v>
      </c>
    </row>
    <row r="117" spans="1:5" ht="15" customHeight="1" x14ac:dyDescent="0.25">
      <c r="A117" s="81" t="s">
        <v>1684</v>
      </c>
      <c r="B117" s="83"/>
      <c r="C117" s="83"/>
      <c r="D117" s="77" t="s">
        <v>1685</v>
      </c>
      <c r="E117" s="81" t="s">
        <v>1686</v>
      </c>
    </row>
    <row r="118" spans="1:5" ht="15" customHeight="1" x14ac:dyDescent="0.25">
      <c r="A118" s="81" t="s">
        <v>434</v>
      </c>
      <c r="B118" s="83"/>
      <c r="C118" s="83"/>
      <c r="D118" s="77" t="s">
        <v>1687</v>
      </c>
      <c r="E118" s="81" t="s">
        <v>1688</v>
      </c>
    </row>
    <row r="119" spans="1:5" ht="15" customHeight="1" x14ac:dyDescent="0.25">
      <c r="A119" s="81" t="s">
        <v>1689</v>
      </c>
      <c r="B119" s="83"/>
      <c r="C119" s="83"/>
      <c r="D119" s="81" t="s">
        <v>1570</v>
      </c>
      <c r="E119" s="81" t="s">
        <v>1690</v>
      </c>
    </row>
    <row r="120" spans="1:5" ht="15" customHeight="1" x14ac:dyDescent="0.25">
      <c r="A120" s="81" t="s">
        <v>1691</v>
      </c>
      <c r="B120" s="83"/>
      <c r="C120" s="83"/>
      <c r="D120" s="81" t="s">
        <v>1692</v>
      </c>
      <c r="E120" s="81" t="s">
        <v>1693</v>
      </c>
    </row>
    <row r="121" spans="1:5" ht="15" customHeight="1" x14ac:dyDescent="0.25">
      <c r="A121" s="81" t="s">
        <v>1694</v>
      </c>
      <c r="B121" s="83"/>
      <c r="C121" s="83"/>
      <c r="D121" s="81" t="s">
        <v>1695</v>
      </c>
      <c r="E121" s="81" t="s">
        <v>1696</v>
      </c>
    </row>
    <row r="122" spans="1:5" ht="15" customHeight="1" x14ac:dyDescent="0.25">
      <c r="A122" s="81" t="s">
        <v>1697</v>
      </c>
      <c r="B122" s="83"/>
      <c r="C122" s="83"/>
      <c r="D122" s="81" t="s">
        <v>1698</v>
      </c>
      <c r="E122" s="81" t="s">
        <v>1699</v>
      </c>
    </row>
  </sheetData>
  <autoFilter ref="A1:E1"/>
  <hyperlinks>
    <hyperlink ref="E4" r:id="rId1"/>
    <hyperlink ref="E5" r:id="rId2"/>
    <hyperlink ref="E6" r:id="rId3"/>
    <hyperlink ref="E15" r:id="rId4" display="Die Deckung der Hypothekenpfandbriefe kann bis zu insgesamt 20 Prozent des Gesamtbetrages der im Umlauf befindlichen Hypothekenpfandbriefe durch Werte der in § 20 Abs. 1 PfandBG bezeichneten Art, sofern es sich um Schuldverschreibungen handelt erfolgen; _x000a_die in Nummer 2 genannten Deckungswerte sind anzurechnen."/>
    <hyperlink ref="E18" r:id="rId5" display="Die Deckung von Schiffs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20" r:id="rId6" display="Die Deckung von Flugzeug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36" r:id="rId7"/>
  </hyperlinks>
  <pageMargins left="0.31527777777777799" right="0.51180555555555496" top="0.59027777777777801" bottom="0.59027777777777801" header="0.51180555555555496" footer="0.51180555555555496"/>
  <pageSetup paperSize="9" firstPageNumber="0" orientation="landscape" horizontalDpi="300" verticalDpi="300"/>
  <rowBreaks count="1" manualBreakCount="1">
    <brk id="24" max="16383" man="1"/>
  </rowBreaks>
  <legacy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102</vt:i4>
      </vt:variant>
    </vt:vector>
  </HeadingPairs>
  <TitlesOfParts>
    <vt:vector size="109" baseType="lpstr">
      <vt:lpstr>erweitertes vdp-Template</vt:lpstr>
      <vt:lpstr>A. HTT General M</vt:lpstr>
      <vt:lpstr>A. HTT General P</vt:lpstr>
      <vt:lpstr>B1. HTT Mortgage Assets</vt:lpstr>
      <vt:lpstr>B2. HTT Public Sector Assets</vt:lpstr>
      <vt:lpstr>C. HTT Harmonised Glossary</vt:lpstr>
      <vt:lpstr>vdp-Glossar (D)</vt:lpstr>
      <vt:lpstr>'vdp-Glossar (D)'!_FilterDatabase_0</vt:lpstr>
      <vt:lpstr>'vdp-Glossar (D)'!_FilterDatabase_0_0</vt:lpstr>
      <vt:lpstr>'vdp-Glossar (D)'!_FilterDatabase_0_0_0</vt:lpstr>
      <vt:lpstr>'vdp-Glossar (D)'!_FilterDatabase_0_0_0_0</vt:lpstr>
      <vt:lpstr>'vdp-Glossar (D)'!_FilterDatabase_0_0_0_0_0</vt:lpstr>
      <vt:lpstr>'vdp-Glossar (D)'!_FilterDatabase_0_0_0_0_0_0</vt:lpstr>
      <vt:lpstr>'vdp-Glossar (D)'!_FilterDatabase_0_0_0_0_0_0_0</vt:lpstr>
      <vt:lpstr>'vdp-Glossar (D)'!_FilterDatabase_0_0_0_0_0_0_0_0</vt:lpstr>
      <vt:lpstr>'vdp-Glossar (D)'!_FilterDatabase_0_0_0_0_0_0_0_0_0</vt:lpstr>
      <vt:lpstr>'vdp-Glossar (D)'!_FilterDatabase_0_0_0_0_0_0_0_0_0_0</vt:lpstr>
      <vt:lpstr>'vdp-Glossar (D)'!_FilterDatabase_0_0_0_0_0_0_0_0_0_0_0</vt:lpstr>
      <vt:lpstr>'vdp-Glossar (D)'!_FilterDatabase_0_0_0_0_0_0_0_0_0_0_0_0</vt:lpstr>
      <vt:lpstr>'vdp-Glossar (D)'!_FilterDatabase_0_0_0_0_0_0_0_0_0_0_0_0_0</vt:lpstr>
      <vt:lpstr>'vdp-Glossar (D)'!_FilterDatabase_0_0_0_0_0_0_0_0_0_0_0_0_0_0</vt:lpstr>
      <vt:lpstr>'vdp-Glossar (D)'!_FilterDatabase_0_0_0_0_0_0_0_0_0_0_0_0_0_0_0</vt:lpstr>
      <vt:lpstr>'vdp-Glossar (D)'!_FilterDatabase_0_0_0_0_0_0_0_0_0_0_0_0_0_0_0_0</vt:lpstr>
      <vt:lpstr>'vdp-Glossar (D)'!_FilterDatabase_0_0_0_0_0_0_0_0_0_0_0_0_0_0_0_0_0</vt:lpstr>
      <vt:lpstr>'vdp-Glossar (D)'!_FilterDatabase_0_0_0_0_0_0_0_0_0_0_0_0_0_0_0_0_0_0</vt:lpstr>
      <vt:lpstr>'vdp-Glossar (D)'!_FilterDatabase_0_0_0_0_0_0_0_0_0_0_0_0_0_0_0_0_0_0_0</vt:lpstr>
      <vt:lpstr>'vdp-Glossar (D)'!_FilterDatabase_0_0_0_0_0_0_0_0_0_0_0_0_0_0_0_0_0_0_0_0</vt:lpstr>
      <vt:lpstr>'vdp-Glossar (D)'!_FilterDatabase_0_0_0_0_0_0_0_0_0_0_0_0_0_0_0_0_0_0_0_0_0</vt:lpstr>
      <vt:lpstr>'vdp-Glossar (D)'!_FilterDatabase_0_0_0_0_0_0_0_0_0_0_0_0_0_0_0_0_0_0_0_0_0_0</vt:lpstr>
      <vt:lpstr>'vdp-Glossar (D)'!_FilterDatabase_0_0_0_0_0_0_0_0_0_0_0_0_0_0_0_0_0_0_0_0_0_0_0</vt:lpstr>
      <vt:lpstr>'vdp-Glossar (D)'!_FilterDatabase_0_0_0_0_0_0_0_0_0_0_0_0_0_0_0_0_0_0_0_0_0_0_0_0</vt:lpstr>
      <vt:lpstr>'vdp-Glossar (D)'!_FilterDatabase_0_0_0_0_0_0_0_0_0_0_0_0_0_0_0_0_0_0_0_0_0_0_0_0_0</vt:lpstr>
      <vt:lpstr>'vdp-Glossar (D)'!_FilterDatabase_0_0_0_0_0_0_0_0_0_0_0_0_0_0_0_0_0_0_0_0_0_0_0_0_0_0</vt:lpstr>
      <vt:lpstr>'vdp-Glossar (D)'!_FilterDatabase_0_0_0_0_0_0_0_0_0_0_0_0_0_0_0_0_0_0_0_0_0_0_0_0_0_0_0</vt:lpstr>
      <vt:lpstr>'vdp-Glossar (D)'!_FilterDatabase_0_0_0_0_0_0_0_0_0_0_0_0_0_0_0_0_0_0_0_0_0_0_0_0_0_0_0_0</vt:lpstr>
      <vt:lpstr>'vdp-Glossar (D)'!_FilterDatabase_0_0_0_0_0_0_0_0_0_0_0_0_0_0_0_0_0_0_0_0_0_0_0_0_0_0_0_0_0</vt:lpstr>
      <vt:lpstr>'vdp-Glossar (D)'!_FilterDatabase_0_0_0_0_0_0_0_0_0_0_0_0_0_0_0_0_0_0_0_0_0_0_0_0_0_0_0_0_0_0</vt:lpstr>
      <vt:lpstr>'vdp-Glossar (D)'!_FilterDatabase_0_0_0_0_0_0_0_0_0_0_0_0_0_0_0_0_0_0_0_0_0_0_0_0_0_0_0_0_0_0_0</vt:lpstr>
      <vt:lpstr>'vdp-Glossar (D)'!_FilterDatabase_0_0_0_0_0_0_0_0_0_0_0_0_0_0_0_0_0_0_0_0_0_0_0_0_0_0_0_0_0_0_0_0</vt:lpstr>
      <vt:lpstr>'vdp-Glossar (D)'!_FilterDatabase_0_0_0_0_0_0_0_0_0_0_0_0_0_0_0_0_0_0_0_0_0_0_0_0_0_0_0_0_0_0_0_0_0</vt:lpstr>
      <vt:lpstr>'vdp-Glossar (D)'!_FilterDatabase_0_0_0_0_0_0_0_0_0_0_0_0_0_0_0_0_0_0_0_0_0_0_0_0_0_0_0_0_0_0_0_0_0_0</vt:lpstr>
      <vt:lpstr>'vdp-Glossar (D)'!_FilterDatabase_0_0_0_0_0_0_0_0_0_0_0_0_0_0_0_0_0_0_0_0_0_0_0_0_0_0_0_0_0_0_0_0_0_0_0</vt:lpstr>
      <vt:lpstr>'vdp-Glossar (D)'!_FilterDatabase_0_0_0_0_0_0_0_0_0_0_0_0_0_0_0_0_0_0_0_0_0_0_0_0_0_0_0_0_0_0_0_0_0_0_0_0</vt:lpstr>
      <vt:lpstr>'vdp-Glossar (D)'!_FilterDatabase_0_0_0_0_0_0_0_0_0_0_0_0_0_0_0_0_0_0_0_0_0_0_0_0_0_0_0_0_0_0_0_0_0_0_0_0_0</vt:lpstr>
      <vt:lpstr>'vdp-Glossar (D)'!_FilterDatabase_0_0_0_0_0_0_0_0_0_0_0_0_0_0_0_0_0_0_0_0_0_0_0_0_0_0_0_0_0_0_0_0_0_0_0_0_0_0</vt:lpstr>
      <vt:lpstr>'vdp-Glossar (D)'!_FilterDatabase_0_0_0_0_0_0_0_0_0_0_0_0_0_0_0_0_0_0_0_0_0_0_0_0_0_0_0_0_0_0_0_0_0_0_0_0_0_0_0</vt:lpstr>
      <vt:lpstr>'vdp-Glossar (D)'!_FilterDatabase_0_0_0_0_0_0_0_0_0_0_0_0_0_0_0_0_0_0_0_0_0_0_0_0_0_0_0_0_0_0_0_0_0_0_0_0_0_0_0_0</vt:lpstr>
      <vt:lpstr>'vdp-Glossar (D)'!_FilterDatabase_0_0_0_0_0_0_0_0_0_0_0_0_0_0_0_0_0_0_0_0_0_0_0_0_0_0_0_0_0_0_0_0_0_0_0_0_0_0_0_0_0</vt:lpstr>
      <vt:lpstr>'vdp-Glossar (D)'!_FilterDatabase_0_0_0_0_0_0_0_0_0_0_0_0_0_0_0_0_0_0_0_0_0_0_0_0_0_0_0_0_0_0_0_0_0_0_0_0_0_0_0_0_0_0</vt:lpstr>
      <vt:lpstr>'vdp-Glossar (D)'!_FilterDatabase_0_0_0_0_0_0_0_0_0_0_0_0_0_0_0_0_0_0_0_0_0_0_0_0_0_0_0_0_0_0_0_0_0_0_0_0_0_0_0_0_0_0_0</vt:lpstr>
      <vt:lpstr>'vdp-Glossar (D)'!_FilterDatabase_0_0_0_0_0_0_0_0_0_0_0_0_0_0_0_0_0_0_0_0_0_0_0_0_0_0_0_0_0_0_0_0_0_0_0_0_0_0_0_0_0_0_0_0</vt:lpstr>
      <vt:lpstr>'vdp-Glossar (D)'!_FilterDatabase_0_0_0_0_0_0_0_0_0_0_0_0_0_0_0_0_0_0_0_0_0_0_0_0_0_0_0_0_0_0_0_0_0_0_0_0_0_0_0_0_0_0_0_0_0</vt:lpstr>
      <vt:lpstr>'vdp-Glossar (D)'!_FilterDatabase_0_0_0_0_0_0_0_0_0_0_0_0_0_0_0_0_0_0_0_0_0_0_0_0_0_0_0_0_0_0_0_0_0_0_0_0_0_0_0_0_0_0_0_0_0_0</vt:lpstr>
      <vt:lpstr>'vdp-Glossar (D)'!_FilterDatabase_0_0_0_0_0_0_0_0_0_0_0_0_0_0_0_0_0_0_0_0_0_0_0_0_0_0_0_0_0_0_0_0_0_0_0_0_0_0_0_0_0_0_0_0_0_0_0</vt:lpstr>
      <vt:lpstr>'vdp-Glossar (D)'!_FilterDatabase_0_0_0_0_0_0_0_0_0_0_0_0_0_0_0_0_0_0_0_0_0_0_0_0_0_0_0_0_0_0_0_0_0_0_0_0_0_0_0_0_0_0_0_0_0_0_0_0</vt:lpstr>
      <vt:lpstr>'vdp-Glossar (D)'!_FilterDatabase_0_0_0_0_0_0_0_0_0_0_0_0_0_0_0_0_0_0_0_0_0_0_0_0_0_0_0_0_0_0_0_0_0_0_0_0_0_0_0_0_0_0_0_0_0_0_0_0_0</vt:lpstr>
      <vt:lpstr>'vdp-Glossar (D)'!_FilterDatabase_0_0_0_0_0_0_0_0_0_0_0_0_0_0_0_0_0_0_0_0_0_0_0_0_0_0_0_0_0_0_0_0_0_0_0_0_0_0_0_0_0_0_0_0_0_0_0_0_0_0</vt:lpstr>
      <vt:lpstr>'vdp-Glossar (D)'!_FilterDatabase_0_0_0_0_0_0_0_0_0_0_0_0_0_0_0_0_0_0_0_0_0_0_0_0_0_0_0_0_0_0_0_0_0_0_0_0_0_0_0_0_0_0_0_0_0_0_0_0_0_0_0</vt:lpstr>
      <vt:lpstr>'vdp-Glossar (D)'!_FilterDatabase_0_0_0_0_0_0_0_0_0_0_0_0_0_0_0_0_0_0_0_0_0_0_0_0_0_0_0_0_0_0_0_0_0_0_0_0_0_0_0_0_0_0_0_0_0_0_0_0_0_0_0_0</vt:lpstr>
      <vt:lpstr>'vdp-Glossar (D)'!_FilterDatabase_0_0_0_0_0_0_0_0_0_0_0_0_0_0_0_0_0_0_0_0_0_0_0_0_0_0_0_0_0_0_0_0_0_0_0_0_0_0_0_0_0_0_0_0_0_0_0_0_0_0_0_0_0</vt:lpstr>
      <vt:lpstr>'vdp-Glossar (D)'!_FilterDatabase_0_0_0_0_0_0_0_0_0_0_0_0_0_0_0_0_0_0_0_0_0_0_0_0_0_0_0_0_0_0_0_0_0_0_0_0_0_0_0_0_0_0_0_0_0_0_0_0_0_0_0_0_0_0</vt:lpstr>
      <vt:lpstr>'vdp-Glossar (D)'!_FilterDatabase_0_0_0_0_0_0_0_0_0_0_0_0_0_0_0_0_0_0_0_0_0_0_0_0_0_0_0_0_0_0_0_0_0_0_0_0_0_0_0_0_0_0_0_0_0_0_0_0_0_0_0_0_0_0_0</vt:lpstr>
      <vt:lpstr>'vdp-Glossar (D)'!_FilterDatabase_0_0_0_0_0_0_0_0_0_0_0_0_0_0_0_0_0_0_0_0_0_0_0_0_0_0_0_0_0_0_0_0_0_0_0_0_0_0_0_0_0_0_0_0_0_0_0_0_0_0_0_0_0_0_0_0</vt:lpstr>
      <vt:lpstr>'vdp-Glossar (D)'!_FilterDatabase_0_0_0_0_0_0_0_0_0_0_0_0_0_0_0_0_0_0_0_0_0_0_0_0_0_0_0_0_0_0_0_0_0_0_0_0_0_0_0_0_0_0_0_0_0_0_0_0_0_0_0_0_0_0_0_0_0</vt:lpstr>
      <vt:lpstr>'vdp-Glossar (D)'!_FilterDatabase_0_0_0_0_0_0_0_0_0_0_0_0_0_0_0_0_0_0_0_0_0_0_0_0_0_0_0_0_0_0_0_0_0_0_0_0_0_0_0_0_0_0_0_0_0_0_0_0_0_0_0_0_0_0_0_0_0_0</vt:lpstr>
      <vt:lpstr>'vdp-Glossar (D)'!_FilterDatabase_0_0_0_0_0_0_0_0_0_0_0_0_0_0_0_0_0_0_0_0_0_0_0_0_0_0_0_0_0_0_0_0_0_0_0_0_0_0_0_0_0_0_0_0_0_0_0_0_0_0_0_0_0_0_0_0_0_0_0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(D)'!_FilterDatabase_0_0_0_0_0_0_0_0_0_0_0_0_0_0_0_0_0_0_0_0_0_0_0_0_0_0_0_0_0_0_0_0_0_0_0_0_0_0_0_0_0_0_0_0_0_0_0_0_0_0_0_0_0_0_0_0_0_0_0_0_0_0_0_0_0_0_0_0_0_0_0_0_0_0_0_0_0_0_0_0_0_0_0_0_0_0_0_0_0_0_0_0_0_0_0</vt:lpstr>
      <vt:lpstr>'A. HTT General M'!Druckbereich</vt:lpstr>
      <vt:lpstr>'A. HTT General P'!Druckbereich</vt:lpstr>
      <vt:lpstr>'B1. HTT Mortgage Assets'!Druckbereich</vt:lpstr>
      <vt:lpstr>'B2. HTT Public Sector Assets'!Druckbereich</vt:lpstr>
      <vt:lpstr>'C. HTT Harmonised Glossary'!Druckbereich</vt:lpstr>
      <vt:lpstr>'erweitertes vdp-Template'!Druckbereich</vt:lpstr>
      <vt:lpstr>'vdp-Glossar (D)'!Drucktitel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Stephan Hoffmann</cp:lastModifiedBy>
  <cp:revision>227</cp:revision>
  <cp:lastPrinted>2015-09-17T09:13:43Z</cp:lastPrinted>
  <dcterms:created xsi:type="dcterms:W3CDTF">2015-01-27T16:00:44Z</dcterms:created>
  <dcterms:modified xsi:type="dcterms:W3CDTF">2019-01-29T06:01:51Z</dcterms:modified>
  <dc:language>en-US</dc:language>
</cp:coreProperties>
</file>